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10080" firstSheet="1" activeTab="1"/>
  </bookViews>
  <sheets>
    <sheet name="ฟอร์มปล่าว" sheetId="1" r:id="rId1"/>
    <sheet name="อาคารบังคับน้ำ32+620 Sm flow" sheetId="3" r:id="rId2"/>
  </sheets>
  <definedNames>
    <definedName name="_xlnm.Print_Area" localSheetId="0">ฟอร์มปล่าว!$A$1:$M$39</definedName>
    <definedName name="_xlnm.Print_Area" localSheetId="1">'อาคารบังคับน้ำ32+620 Sm flow'!$A$1:$J$103</definedName>
  </definedNames>
  <calcPr calcId="125725"/>
</workbook>
</file>

<file path=xl/calcChain.xml><?xml version="1.0" encoding="utf-8"?>
<calcChain xmlns="http://schemas.openxmlformats.org/spreadsheetml/2006/main">
  <c r="B87" i="3"/>
  <c r="F53"/>
  <c r="F54"/>
  <c r="F55"/>
  <c r="I55" s="1"/>
  <c r="F56"/>
  <c r="F87"/>
  <c r="F88"/>
  <c r="F89"/>
  <c r="F90"/>
  <c r="D56" l="1"/>
  <c r="E56" s="1"/>
  <c r="J56" s="1"/>
  <c r="D54"/>
  <c r="E54" s="1"/>
  <c r="J54" s="1"/>
  <c r="C90"/>
  <c r="D90" s="1"/>
  <c r="G90" s="1"/>
  <c r="H90" s="1"/>
  <c r="C89"/>
  <c r="D89" s="1"/>
  <c r="G89" s="1"/>
  <c r="H89" s="1"/>
  <c r="C88"/>
  <c r="D88" s="1"/>
  <c r="G88" s="1"/>
  <c r="H88" s="1"/>
  <c r="D55"/>
  <c r="E55" s="1"/>
  <c r="J55" s="1"/>
  <c r="B88"/>
  <c r="B89"/>
  <c r="D53"/>
  <c r="E53" s="1"/>
  <c r="J53" s="1"/>
  <c r="C87"/>
  <c r="D87" s="1"/>
  <c r="G87" s="1"/>
  <c r="H87" s="1"/>
  <c r="I54"/>
  <c r="I53"/>
  <c r="B90"/>
  <c r="I56"/>
  <c r="E89" l="1"/>
  <c r="I89" s="1"/>
  <c r="E90"/>
  <c r="I90" s="1"/>
  <c r="E88"/>
  <c r="I88" s="1"/>
  <c r="E87"/>
  <c r="I87" s="1"/>
</calcChain>
</file>

<file path=xl/sharedStrings.xml><?xml version="1.0" encoding="utf-8"?>
<sst xmlns="http://schemas.openxmlformats.org/spreadsheetml/2006/main" count="138" uniqueCount="94">
  <si>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</si>
  <si>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</si>
  <si>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</si>
  <si>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>1. ข้อมูลระบบส่งน้ำที่ตั้งของอาคาร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</si>
  <si>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</si>
  <si>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</si>
  <si>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</si>
  <si>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</si>
  <si>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</si>
  <si>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</si>
  <si>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</si>
  <si>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</si>
  <si>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</si>
  <si>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2. ข้อมูลอาคาร</t>
  </si>
  <si>
    <t xml:space="preserve">  - ชื่ออาคาร</t>
  </si>
  <si>
    <t>จำนวนบาน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</si>
  <si>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</si>
  <si>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</si>
  <si>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</si>
  <si>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</si>
  <si>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</si>
  <si>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</si>
  <si>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</si>
  <si>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</si>
  <si>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</si>
  <si>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</si>
  <si>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</si>
  <si>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3. ข้อมูลการสอบเทียบอาคารชลประทาน ( ประเภทบาน )</t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</si>
  <si>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</si>
  <si>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</si>
  <si>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</si>
  <si>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</si>
  <si>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เมตร (ร.ท.ก.)</t>
  </si>
  <si>
    <t>เมตร (ร.ส.ม.)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</si>
  <si>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</si>
  <si>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</si>
  <si>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</si>
  <si>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</si>
  <si>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Q = ปริมาณน้ำผ่านอาคาร (ลบ.ม./วินาที)</t>
  </si>
  <si>
    <t>L = ความกว้างของช่องประตูระบาย (เมตร)</t>
  </si>
  <si>
    <t>Go = การเปิดบาน (เมตร)</t>
  </si>
  <si>
    <t>g = ความเร่งเนื่องจากแรงโน้มถ่วง (เมตร/วินาที)</t>
  </si>
  <si>
    <t>ที่</t>
  </si>
  <si>
    <t>ระดับน้ำ</t>
  </si>
  <si>
    <t>ระยะเปิดบาน</t>
  </si>
  <si>
    <t>Q</t>
  </si>
  <si>
    <t>ด้านเหนือน้ำ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</si>
  <si>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</si>
  <si>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</si>
  <si>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</si>
  <si>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</si>
  <si>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</si>
  <si>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</si>
  <si>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</si>
  <si>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</si>
  <si>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 ฝั่งซ้าย</t>
  </si>
  <si>
    <t>โครงการส่งน้ำและบำรุงรักษา แม่ยม</t>
  </si>
  <si>
    <t>0+000</t>
  </si>
  <si>
    <t>แพร่</t>
  </si>
  <si>
    <t>สอง</t>
  </si>
  <si>
    <r>
      <t>N  18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29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07.2</t>
    </r>
    <r>
      <rPr>
        <sz val="20"/>
        <color theme="1"/>
        <rFont val="TH SarabunPSK"/>
        <family val="2"/>
      </rPr>
      <t>"</t>
    </r>
  </si>
  <si>
    <r>
      <t>E  100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09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28.2</t>
    </r>
    <r>
      <rPr>
        <sz val="20"/>
        <color theme="1"/>
        <rFont val="TH SarabunPSK"/>
        <family val="2"/>
      </rPr>
      <t>"</t>
    </r>
  </si>
  <si>
    <t xml:space="preserve">     คลองดาดคอนกรีต</t>
  </si>
  <si>
    <t xml:space="preserve">     คลองดิน</t>
  </si>
  <si>
    <t>เมตร  (  ร.ท.ก. )</t>
  </si>
  <si>
    <t>เมตร  (           )</t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</si>
  <si>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</si>
  <si>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</si>
  <si>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การไหลแบบอิสระ (Free flow)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</si>
  <si>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การไหลแบบจม (Submerged flow)</t>
    </r>
  </si>
  <si>
    <t>เหนือ</t>
  </si>
  <si>
    <t>ท้าย</t>
  </si>
  <si>
    <t>ด้านท้ายน้ำ</t>
  </si>
  <si>
    <r>
      <t>C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</si>
  <si>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</si>
  <si>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t>∆H</t>
  </si>
  <si>
    <r>
      <t>H</t>
    </r>
    <r>
      <rPr>
        <sz val="11"/>
        <color indexed="8"/>
        <rFont val="TH SarabunPSK"/>
        <family val="2"/>
      </rPr>
      <t>s</t>
    </r>
  </si>
  <si>
    <t>Cs</t>
  </si>
  <si>
    <t>Hs/Go</t>
  </si>
  <si>
    <t>∆H = ระดับน้ำด้านหน้าประตู - ระดับด้านท้ายประตู (เมตร)</t>
  </si>
  <si>
    <t>Hs = ระดับน้ำด้านท้ายประตู - ระดับธรณีประตู (เมตร)</t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</si>
  <si>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</si>
  <si>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</si>
  <si>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t>เส้นผ่านศูนย์กลางท่อ</t>
  </si>
  <si>
    <t xml:space="preserve">  - พิกัด                          </t>
  </si>
  <si>
    <t>ตำบล</t>
  </si>
  <si>
    <t>เชียงใหม่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</si>
  <si>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</si>
  <si>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/>
    </r>
  </si>
  <si>
    <t>สันทราย</t>
  </si>
  <si>
    <t>โครงการส่งน้ำและบำรุงรักษา แม่แฝก-แม่งัด</t>
  </si>
  <si>
    <t>แม่โจ้</t>
  </si>
  <si>
    <t>อาคารบังคับน้ำ</t>
  </si>
  <si>
    <t>32+620</t>
  </si>
</sst>
</file>

<file path=xl/styles.xml><?xml version="1.0" encoding="utf-8"?>
<styleSheet xmlns="http://schemas.openxmlformats.org/spreadsheetml/2006/main">
  <numFmts count="3">
    <numFmt numFmtId="187" formatCode="0."/>
    <numFmt numFmtId="188" formatCode="0.0000"/>
    <numFmt numFmtId="189" formatCode="0.000"/>
  </numFmts>
  <fonts count="23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20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6"/>
      <color theme="0"/>
      <name val="TH SarabunPSK"/>
      <family val="2"/>
    </font>
    <font>
      <b/>
      <sz val="12"/>
      <color theme="0"/>
      <name val="TH SarabunPSK"/>
      <family val="2"/>
    </font>
    <font>
      <b/>
      <sz val="14"/>
      <color theme="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5" fillId="0" borderId="5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189" fontId="5" fillId="0" borderId="2" xfId="0" applyNumberFormat="1" applyFont="1" applyBorder="1" applyAlignment="1">
      <alignment horizontal="center" vertical="top"/>
    </xf>
    <xf numFmtId="0" fontId="13" fillId="0" borderId="0" xfId="0" applyFont="1"/>
    <xf numFmtId="189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 vertical="center"/>
    </xf>
    <xf numFmtId="189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187" fontId="4" fillId="0" borderId="0" xfId="0" applyNumberFormat="1" applyFont="1" applyAlignment="1">
      <alignment horizontal="center" vertical="center"/>
    </xf>
    <xf numFmtId="189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88" fontId="1" fillId="3" borderId="6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/>
    <xf numFmtId="189" fontId="1" fillId="3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188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15" fontId="16" fillId="0" borderId="0" xfId="0" applyNumberFormat="1" applyFont="1" applyBorder="1" applyAlignment="1">
      <alignment horizontal="center" vertical="center"/>
    </xf>
    <xf numFmtId="189" fontId="1" fillId="8" borderId="5" xfId="0" applyNumberFormat="1" applyFont="1" applyFill="1" applyBorder="1" applyAlignment="1">
      <alignment horizontal="center" vertical="center"/>
    </xf>
    <xf numFmtId="189" fontId="1" fillId="0" borderId="5" xfId="0" applyNumberFormat="1" applyFont="1" applyBorder="1" applyAlignment="1">
      <alignment horizontal="center" vertical="top"/>
    </xf>
    <xf numFmtId="188" fontId="1" fillId="8" borderId="5" xfId="0" applyNumberFormat="1" applyFont="1" applyFill="1" applyBorder="1" applyAlignment="1">
      <alignment horizontal="center" vertical="center"/>
    </xf>
    <xf numFmtId="2" fontId="1" fillId="8" borderId="5" xfId="0" applyNumberFormat="1" applyFont="1" applyFill="1" applyBorder="1" applyAlignment="1">
      <alignment horizontal="center" vertical="center"/>
    </xf>
    <xf numFmtId="189" fontId="1" fillId="9" borderId="5" xfId="0" applyNumberFormat="1" applyFont="1" applyFill="1" applyBorder="1" applyAlignment="1">
      <alignment horizontal="center" vertical="top"/>
    </xf>
    <xf numFmtId="189" fontId="5" fillId="0" borderId="5" xfId="0" applyNumberFormat="1" applyFont="1" applyBorder="1" applyAlignment="1">
      <alignment horizontal="center" vertical="top"/>
    </xf>
    <xf numFmtId="189" fontId="1" fillId="8" borderId="2" xfId="0" applyNumberFormat="1" applyFont="1" applyFill="1" applyBorder="1" applyAlignment="1">
      <alignment horizontal="center" vertical="center"/>
    </xf>
    <xf numFmtId="188" fontId="1" fillId="8" borderId="2" xfId="0" applyNumberFormat="1" applyFont="1" applyFill="1" applyBorder="1" applyAlignment="1">
      <alignment horizontal="center" vertical="center"/>
    </xf>
    <xf numFmtId="2" fontId="1" fillId="8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7" borderId="2" xfId="0" applyNumberFormat="1" applyFont="1" applyFill="1" applyBorder="1" applyAlignment="1">
      <alignment horizontal="center" vertical="center"/>
    </xf>
    <xf numFmtId="189" fontId="1" fillId="7" borderId="2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189" fontId="1" fillId="7" borderId="1" xfId="0" applyNumberFormat="1" applyFont="1" applyFill="1" applyBorder="1" applyAlignment="1">
      <alignment horizontal="center" vertical="center"/>
    </xf>
    <xf numFmtId="2" fontId="1" fillId="7" borderId="5" xfId="0" applyNumberFormat="1" applyFont="1" applyFill="1" applyBorder="1" applyAlignment="1">
      <alignment horizontal="center" vertical="center"/>
    </xf>
    <xf numFmtId="189" fontId="1" fillId="7" borderId="5" xfId="0" applyNumberFormat="1" applyFont="1" applyFill="1" applyBorder="1" applyAlignment="1">
      <alignment horizontal="center" vertical="center"/>
    </xf>
    <xf numFmtId="189" fontId="1" fillId="7" borderId="0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189" fontId="1" fillId="0" borderId="2" xfId="0" applyNumberFormat="1" applyFont="1" applyFill="1" applyBorder="1" applyAlignment="1">
      <alignment horizontal="center" vertical="center"/>
    </xf>
    <xf numFmtId="189" fontId="1" fillId="0" borderId="5" xfId="0" applyNumberFormat="1" applyFont="1" applyFill="1" applyBorder="1" applyAlignment="1">
      <alignment horizontal="center" vertical="center"/>
    </xf>
    <xf numFmtId="189" fontId="17" fillId="0" borderId="0" xfId="0" applyNumberFormat="1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15" fontId="21" fillId="0" borderId="0" xfId="0" applyNumberFormat="1" applyFont="1" applyBorder="1" applyAlignment="1">
      <alignment horizontal="center" vertical="center"/>
    </xf>
    <xf numFmtId="189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8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88" fontId="1" fillId="6" borderId="5" xfId="0" applyNumberFormat="1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88" fontId="1" fillId="5" borderId="6" xfId="0" applyNumberFormat="1" applyFont="1" applyFill="1" applyBorder="1" applyAlignment="1">
      <alignment horizontal="center" vertical="center"/>
    </xf>
    <xf numFmtId="188" fontId="1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88" fontId="1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00" b="1" i="0" u="sng" strike="noStrike" baseline="0"/>
              <a:t>สอบเทียบอาคาร อาคารอัดน้ำกลางคลอง  โครงการชลประทานแม่แฝก-แม่งัด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22469160395293966"/>
          <c:y val="4.82270002594740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32210708225429E-2"/>
          <c:y val="0.13179626079827556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9.2831807558556134E-2"/>
                  <c:y val="-0.47201973525230201"/>
                </c:manualLayout>
              </c:layout>
              <c:numFmt formatCode="#,##0.0000" sourceLinked="0"/>
              <c:spPr>
                <a:solidFill>
                  <a:sysClr val="window" lastClr="FFFFFF"/>
                </a:solidFill>
                <a:ln w="19050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'อาคารบังคับน้ำ32+620 Sm flow'!$I$53:$I$56</c:f>
              <c:numCache>
                <c:formatCode>0.000</c:formatCode>
                <c:ptCount val="4"/>
                <c:pt idx="0">
                  <c:v>6.2399999999999993</c:v>
                </c:pt>
                <c:pt idx="1">
                  <c:v>2.8844444444444446</c:v>
                </c:pt>
                <c:pt idx="2">
                  <c:v>2.1966666666666668</c:v>
                </c:pt>
                <c:pt idx="3">
                  <c:v>1.784</c:v>
                </c:pt>
              </c:numCache>
            </c:numRef>
          </c:xVal>
          <c:yVal>
            <c:numRef>
              <c:f>'อาคารบังคับน้ำ32+620 Sm flow'!$J$53:$J$56</c:f>
              <c:numCache>
                <c:formatCode>0.000</c:formatCode>
                <c:ptCount val="4"/>
                <c:pt idx="0">
                  <c:v>8.9950043791039991E-2</c:v>
                </c:pt>
                <c:pt idx="1">
                  <c:v>0.23034872912136331</c:v>
                </c:pt>
                <c:pt idx="2">
                  <c:v>0.35526126876171171</c:v>
                </c:pt>
                <c:pt idx="3">
                  <c:v>0.47538352315698201</c:v>
                </c:pt>
              </c:numCache>
            </c:numRef>
          </c:yVal>
        </c:ser>
        <c:axId val="88416640"/>
        <c:axId val="88418560"/>
      </c:scatterChart>
      <c:valAx>
        <c:axId val="88416640"/>
        <c:scaling>
          <c:orientation val="minMax"/>
          <c:max val="7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9475262368815592"/>
              <c:y val="0.906740535549403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8418560"/>
        <c:crosses val="autoZero"/>
        <c:crossBetween val="midCat"/>
        <c:majorUnit val="0.5"/>
        <c:minorUnit val="0.1"/>
      </c:valAx>
      <c:valAx>
        <c:axId val="88418560"/>
        <c:scaling>
          <c:orientation val="minMax"/>
          <c:max val="0.60000000000000064"/>
          <c:min val="0"/>
        </c:scaling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>
            <c:manualLayout>
              <c:xMode val="edge"/>
              <c:yMode val="edge"/>
              <c:x val="7.2766766223188227E-4"/>
              <c:y val="0.4515911998029363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low"/>
        <c:spPr>
          <a:ln>
            <a:noFill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8416640"/>
        <c:crossesAt val="0.1"/>
        <c:crossBetween val="midCat"/>
        <c:majorUnit val="0.1"/>
        <c:minorUnit val="2.0000000000000011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5.jpeg"/><Relationship Id="rId4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21648</xdr:colOff>
      <xdr:row>0</xdr:row>
      <xdr:rowOff>80529</xdr:rowOff>
    </xdr:from>
    <xdr:to>
      <xdr:col>1</xdr:col>
      <xdr:colOff>669348</xdr:colOff>
      <xdr:row>2</xdr:row>
      <xdr:rowOff>175779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98" y="80529"/>
          <a:ext cx="647700" cy="77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43296</xdr:colOff>
      <xdr:row>28</xdr:row>
      <xdr:rowOff>258618</xdr:rowOff>
    </xdr:from>
    <xdr:to>
      <xdr:col>3</xdr:col>
      <xdr:colOff>407844</xdr:colOff>
      <xdr:row>34</xdr:row>
      <xdr:rowOff>8660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843" t="30321" r="21516" b="42590"/>
        <a:stretch>
          <a:fillRect/>
        </a:stretch>
      </xdr:blipFill>
      <xdr:spPr bwMode="auto">
        <a:xfrm>
          <a:off x="43296" y="7678593"/>
          <a:ext cx="2479098" cy="13502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502714</xdr:colOff>
      <xdr:row>29</xdr:row>
      <xdr:rowOff>133640</xdr:rowOff>
    </xdr:from>
    <xdr:to>
      <xdr:col>6</xdr:col>
      <xdr:colOff>494901</xdr:colOff>
      <xdr:row>34</xdr:row>
      <xdr:rowOff>60615</xdr:rowOff>
    </xdr:to>
    <xdr:pic>
      <xdr:nvPicPr>
        <xdr:cNvPr id="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2617264" y="7820315"/>
          <a:ext cx="2116262" cy="1260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342323</xdr:colOff>
      <xdr:row>29</xdr:row>
      <xdr:rowOff>160193</xdr:rowOff>
    </xdr:from>
    <xdr:to>
      <xdr:col>8</xdr:col>
      <xdr:colOff>710045</xdr:colOff>
      <xdr:row>34</xdr:row>
      <xdr:rowOff>50196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0948" y="7846868"/>
          <a:ext cx="1834572" cy="122350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3463</xdr:colOff>
      <xdr:row>34</xdr:row>
      <xdr:rowOff>164523</xdr:rowOff>
    </xdr:from>
    <xdr:to>
      <xdr:col>3</xdr:col>
      <xdr:colOff>225136</xdr:colOff>
      <xdr:row>35</xdr:row>
      <xdr:rowOff>275070</xdr:rowOff>
    </xdr:to>
    <xdr:sp macro="" textlink="">
      <xdr:nvSpPr>
        <xdr:cNvPr id="6" name="สี่เหลี่ยมผืนผ้า 5"/>
        <xdr:cNvSpPr/>
      </xdr:nvSpPr>
      <xdr:spPr>
        <a:xfrm>
          <a:off x="289213" y="9184698"/>
          <a:ext cx="2050473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Free flow</a:t>
          </a:r>
          <a:endParaRPr lang="th-TH" sz="1800" b="1"/>
        </a:p>
      </xdr:txBody>
    </xdr:sp>
    <xdr:clientData/>
  </xdr:twoCellAnchor>
  <xdr:twoCellAnchor>
    <xdr:from>
      <xdr:col>5</xdr:col>
      <xdr:colOff>230621</xdr:colOff>
      <xdr:row>34</xdr:row>
      <xdr:rowOff>167120</xdr:rowOff>
    </xdr:from>
    <xdr:to>
      <xdr:col>8</xdr:col>
      <xdr:colOff>79953</xdr:colOff>
      <xdr:row>35</xdr:row>
      <xdr:rowOff>277667</xdr:rowOff>
    </xdr:to>
    <xdr:sp macro="" textlink="">
      <xdr:nvSpPr>
        <xdr:cNvPr id="7" name="สี่เหลี่ยมผืนผ้า 6"/>
        <xdr:cNvSpPr/>
      </xdr:nvSpPr>
      <xdr:spPr>
        <a:xfrm>
          <a:off x="3735821" y="9187295"/>
          <a:ext cx="2049607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Submerged flow</a:t>
          </a:r>
          <a:endParaRPr lang="th-TH" sz="1800" b="1"/>
        </a:p>
      </xdr:txBody>
    </xdr:sp>
    <xdr:clientData/>
  </xdr:twoCellAnchor>
  <xdr:twoCellAnchor>
    <xdr:from>
      <xdr:col>3</xdr:col>
      <xdr:colOff>51955</xdr:colOff>
      <xdr:row>11</xdr:row>
      <xdr:rowOff>86591</xdr:rowOff>
    </xdr:from>
    <xdr:to>
      <xdr:col>3</xdr:col>
      <xdr:colOff>173182</xdr:colOff>
      <xdr:row>11</xdr:row>
      <xdr:rowOff>207818</xdr:rowOff>
    </xdr:to>
    <xdr:sp macro="" textlink="">
      <xdr:nvSpPr>
        <xdr:cNvPr id="8" name="สี่เหลี่ยมผืนผ้า 7"/>
        <xdr:cNvSpPr/>
      </xdr:nvSpPr>
      <xdr:spPr>
        <a:xfrm>
          <a:off x="2173432" y="3169227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51954</xdr:colOff>
      <xdr:row>11</xdr:row>
      <xdr:rowOff>103908</xdr:rowOff>
    </xdr:from>
    <xdr:to>
      <xdr:col>5</xdr:col>
      <xdr:colOff>173181</xdr:colOff>
      <xdr:row>11</xdr:row>
      <xdr:rowOff>225135</xdr:rowOff>
    </xdr:to>
    <xdr:sp macro="" textlink="">
      <xdr:nvSpPr>
        <xdr:cNvPr id="9" name="สี่เหลี่ยมผืนผ้า 8"/>
        <xdr:cNvSpPr/>
      </xdr:nvSpPr>
      <xdr:spPr>
        <a:xfrm>
          <a:off x="3558886" y="318654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25</xdr:row>
      <xdr:rowOff>95249</xdr:rowOff>
    </xdr:from>
    <xdr:to>
      <xdr:col>1</xdr:col>
      <xdr:colOff>216476</xdr:colOff>
      <xdr:row>25</xdr:row>
      <xdr:rowOff>216476</xdr:rowOff>
    </xdr:to>
    <xdr:sp macro="" textlink="">
      <xdr:nvSpPr>
        <xdr:cNvPr id="10" name="สี่เหลี่ยมผืนผ้า 9"/>
        <xdr:cNvSpPr/>
      </xdr:nvSpPr>
      <xdr:spPr>
        <a:xfrm>
          <a:off x="380999" y="6745431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26</xdr:row>
      <xdr:rowOff>86590</xdr:rowOff>
    </xdr:from>
    <xdr:to>
      <xdr:col>1</xdr:col>
      <xdr:colOff>216476</xdr:colOff>
      <xdr:row>26</xdr:row>
      <xdr:rowOff>207817</xdr:rowOff>
    </xdr:to>
    <xdr:sp macro="" textlink="">
      <xdr:nvSpPr>
        <xdr:cNvPr id="11" name="สี่เหลี่ยมผืนผ้า 10"/>
        <xdr:cNvSpPr/>
      </xdr:nvSpPr>
      <xdr:spPr>
        <a:xfrm>
          <a:off x="380999" y="700520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27</xdr:row>
      <xdr:rowOff>77931</xdr:rowOff>
    </xdr:from>
    <xdr:to>
      <xdr:col>1</xdr:col>
      <xdr:colOff>216476</xdr:colOff>
      <xdr:row>27</xdr:row>
      <xdr:rowOff>199158</xdr:rowOff>
    </xdr:to>
    <xdr:sp macro="" textlink="">
      <xdr:nvSpPr>
        <xdr:cNvPr id="12" name="สี่เหลี่ยมผืนผ้า 11"/>
        <xdr:cNvSpPr/>
      </xdr:nvSpPr>
      <xdr:spPr>
        <a:xfrm>
          <a:off x="380999" y="7264976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28</xdr:row>
      <xdr:rowOff>60613</xdr:rowOff>
    </xdr:from>
    <xdr:to>
      <xdr:col>1</xdr:col>
      <xdr:colOff>216476</xdr:colOff>
      <xdr:row>28</xdr:row>
      <xdr:rowOff>181840</xdr:rowOff>
    </xdr:to>
    <xdr:sp macro="" textlink="">
      <xdr:nvSpPr>
        <xdr:cNvPr id="13" name="สี่เหลี่ยมผืนผ้า 12"/>
        <xdr:cNvSpPr/>
      </xdr:nvSpPr>
      <xdr:spPr>
        <a:xfrm>
          <a:off x="380999" y="7516090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1047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40482</xdr:rowOff>
    </xdr:from>
    <xdr:to>
      <xdr:col>9</xdr:col>
      <xdr:colOff>444499</xdr:colOff>
      <xdr:row>80</xdr:row>
      <xdr:rowOff>212727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36</xdr:row>
      <xdr:rowOff>0</xdr:rowOff>
    </xdr:from>
    <xdr:to>
      <xdr:col>1</xdr:col>
      <xdr:colOff>295275</xdr:colOff>
      <xdr:row>36</xdr:row>
      <xdr:rowOff>180975</xdr:rowOff>
    </xdr:to>
    <xdr:cxnSp macro="">
      <xdr:nvCxnSpPr>
        <xdr:cNvPr id="5" name="ตัวเชื่อมต่อตรง 4"/>
        <xdr:cNvCxnSpPr/>
      </xdr:nvCxnSpPr>
      <xdr:spPr>
        <a:xfrm flipV="1">
          <a:off x="838200" y="65151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36</xdr:row>
      <xdr:rowOff>304800</xdr:rowOff>
    </xdr:from>
    <xdr:to>
      <xdr:col>1</xdr:col>
      <xdr:colOff>304800</xdr:colOff>
      <xdr:row>37</xdr:row>
      <xdr:rowOff>171450</xdr:rowOff>
    </xdr:to>
    <xdr:cxnSp macro="">
      <xdr:nvCxnSpPr>
        <xdr:cNvPr id="6" name="ตัวเชื่อมต่อตรง 5"/>
        <xdr:cNvCxnSpPr/>
      </xdr:nvCxnSpPr>
      <xdr:spPr>
        <a:xfrm flipV="1">
          <a:off x="847725" y="6696075"/>
          <a:ext cx="142875" cy="1714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10</xdr:row>
      <xdr:rowOff>247650</xdr:rowOff>
    </xdr:from>
    <xdr:to>
      <xdr:col>5</xdr:col>
      <xdr:colOff>209550</xdr:colOff>
      <xdr:row>11</xdr:row>
      <xdr:rowOff>161925</xdr:rowOff>
    </xdr:to>
    <xdr:cxnSp macro="">
      <xdr:nvCxnSpPr>
        <xdr:cNvPr id="8" name="ตัวเชื่อมต่อตรง 7"/>
        <xdr:cNvCxnSpPr/>
      </xdr:nvCxnSpPr>
      <xdr:spPr>
        <a:xfrm flipV="1">
          <a:off x="3495675" y="1990725"/>
          <a:ext cx="14287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38099</xdr:colOff>
      <xdr:row>25</xdr:row>
      <xdr:rowOff>85725</xdr:rowOff>
    </xdr:from>
    <xdr:to>
      <xdr:col>9</xdr:col>
      <xdr:colOff>514349</xdr:colOff>
      <xdr:row>34</xdr:row>
      <xdr:rowOff>104775</xdr:rowOff>
    </xdr:to>
    <xdr:pic>
      <xdr:nvPicPr>
        <xdr:cNvPr id="12" name="Picture 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840" t="32629" r="17257" b="39839"/>
        <a:stretch/>
      </xdr:blipFill>
      <xdr:spPr bwMode="auto">
        <a:xfrm>
          <a:off x="3238499" y="6610350"/>
          <a:ext cx="322897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25</xdr:row>
      <xdr:rowOff>76200</xdr:rowOff>
    </xdr:from>
    <xdr:to>
      <xdr:col>4</xdr:col>
      <xdr:colOff>604650</xdr:colOff>
      <xdr:row>33</xdr:row>
      <xdr:rowOff>210600</xdr:rowOff>
    </xdr:to>
    <xdr:pic>
      <xdr:nvPicPr>
        <xdr:cNvPr id="9" name="รูปภาพ 8" descr="กม.32+62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3350" y="6600825"/>
          <a:ext cx="3024000" cy="22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6"/>
  <sheetViews>
    <sheetView showWhiteSpace="0" zoomScaleNormal="100" zoomScalePageLayoutView="110" workbookViewId="0">
      <selection activeCell="F26" sqref="F2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94" t="s">
        <v>0</v>
      </c>
      <c r="C1" s="94"/>
      <c r="D1" s="94"/>
      <c r="E1" s="94"/>
      <c r="F1" s="94"/>
      <c r="G1" s="94"/>
      <c r="H1" s="94"/>
      <c r="I1" s="94"/>
    </row>
    <row r="2" spans="1:9" ht="22.5" customHeight="1">
      <c r="A2" s="2"/>
      <c r="B2" s="95" t="s">
        <v>1</v>
      </c>
      <c r="C2" s="95"/>
      <c r="D2" s="95"/>
      <c r="E2" s="95"/>
      <c r="F2" s="95"/>
      <c r="G2" s="95"/>
      <c r="H2" s="95"/>
      <c r="I2" s="95"/>
    </row>
    <row r="3" spans="1:9" ht="21" customHeight="1">
      <c r="A3" s="2"/>
      <c r="B3" s="96" t="s">
        <v>28</v>
      </c>
      <c r="C3" s="96"/>
      <c r="D3" s="96"/>
      <c r="E3" s="96"/>
      <c r="F3" s="96"/>
      <c r="G3" s="96"/>
      <c r="H3" s="96"/>
      <c r="I3" s="96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/>
      <c r="B5" s="4" t="s">
        <v>2</v>
      </c>
      <c r="C5" s="2"/>
      <c r="D5" s="99"/>
      <c r="E5" s="99"/>
      <c r="F5" s="99"/>
      <c r="G5" s="99"/>
      <c r="H5" s="99"/>
      <c r="I5" s="99"/>
    </row>
    <row r="6" spans="1:9" ht="21.2" customHeight="1">
      <c r="A6" s="2"/>
      <c r="B6" s="4" t="s">
        <v>3</v>
      </c>
      <c r="C6" s="2"/>
      <c r="D6" s="2"/>
      <c r="E6" s="99"/>
      <c r="F6" s="99"/>
      <c r="G6" s="99"/>
      <c r="H6" s="99"/>
      <c r="I6" s="99"/>
    </row>
    <row r="7" spans="1:9" ht="21.2" customHeight="1">
      <c r="A7" s="2"/>
      <c r="B7" s="4" t="s">
        <v>4</v>
      </c>
      <c r="C7" s="2"/>
      <c r="D7" s="97" t="s">
        <v>55</v>
      </c>
      <c r="E7" s="97"/>
      <c r="F7" s="97"/>
      <c r="G7" s="97"/>
      <c r="H7" s="97"/>
      <c r="I7" s="97"/>
    </row>
    <row r="8" spans="1:9" ht="21.2" customHeight="1">
      <c r="A8" s="2"/>
      <c r="B8" s="4" t="s">
        <v>5</v>
      </c>
      <c r="C8" s="2"/>
      <c r="D8" s="99" t="s">
        <v>56</v>
      </c>
      <c r="E8" s="99"/>
      <c r="F8" s="99"/>
      <c r="G8" s="99"/>
      <c r="H8" s="99"/>
      <c r="I8" s="99"/>
    </row>
    <row r="9" spans="1:9" ht="21.2" customHeight="1">
      <c r="A9" s="2"/>
      <c r="B9" s="4" t="s">
        <v>6</v>
      </c>
      <c r="C9" s="2"/>
      <c r="D9" s="100" t="s">
        <v>57</v>
      </c>
      <c r="E9" s="100"/>
      <c r="F9" s="100"/>
      <c r="G9" s="100"/>
      <c r="H9" s="100"/>
      <c r="I9" s="100"/>
    </row>
    <row r="10" spans="1:9" ht="21.2" customHeight="1">
      <c r="A10" s="2"/>
      <c r="B10" s="4" t="s">
        <v>7</v>
      </c>
      <c r="C10" s="2"/>
      <c r="D10" s="7" t="s">
        <v>59</v>
      </c>
      <c r="E10" s="7"/>
      <c r="F10" s="8"/>
      <c r="G10" s="6" t="s">
        <v>8</v>
      </c>
      <c r="H10" s="1" t="s">
        <v>58</v>
      </c>
      <c r="I10" s="7"/>
    </row>
    <row r="11" spans="1:9" ht="21.2" customHeight="1">
      <c r="A11" s="2"/>
      <c r="B11" s="4" t="s">
        <v>9</v>
      </c>
      <c r="C11" s="2"/>
      <c r="D11" s="97" t="s">
        <v>60</v>
      </c>
      <c r="E11" s="97"/>
      <c r="F11" s="97" t="s">
        <v>61</v>
      </c>
      <c r="G11" s="97"/>
      <c r="H11" s="8"/>
      <c r="I11" s="8"/>
    </row>
    <row r="12" spans="1:9" ht="21.2" customHeight="1">
      <c r="A12" s="2"/>
      <c r="B12" s="4" t="s">
        <v>10</v>
      </c>
      <c r="C12" s="2"/>
      <c r="D12" s="2" t="s">
        <v>63</v>
      </c>
      <c r="E12" s="2"/>
      <c r="F12" s="2" t="s">
        <v>62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13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14</v>
      </c>
      <c r="C15" s="2"/>
      <c r="D15" s="2"/>
      <c r="E15" s="2"/>
      <c r="F15" s="2"/>
      <c r="G15" s="2"/>
      <c r="H15" s="2"/>
      <c r="I15" s="2"/>
    </row>
    <row r="16" spans="1:9" ht="21.2" customHeight="1">
      <c r="A16" s="2"/>
      <c r="B16" s="9"/>
      <c r="C16" s="10" t="s">
        <v>15</v>
      </c>
      <c r="D16" s="10"/>
      <c r="E16" s="10"/>
      <c r="F16" s="10"/>
      <c r="G16" s="11">
        <v>2</v>
      </c>
      <c r="H16" s="10" t="s">
        <v>16</v>
      </c>
      <c r="I16" s="2"/>
    </row>
    <row r="17" spans="1:9" ht="21.2" customHeight="1">
      <c r="A17" s="2"/>
      <c r="B17" s="4"/>
      <c r="C17" s="10" t="s">
        <v>17</v>
      </c>
      <c r="D17" s="10"/>
      <c r="E17" s="12" t="s">
        <v>18</v>
      </c>
      <c r="F17" s="13"/>
      <c r="G17" s="24">
        <v>4</v>
      </c>
      <c r="H17" s="10" t="s">
        <v>19</v>
      </c>
      <c r="I17" s="2"/>
    </row>
    <row r="18" spans="1:9" ht="21.2" customHeight="1">
      <c r="A18" s="2"/>
      <c r="B18" s="4"/>
      <c r="C18" s="10"/>
      <c r="D18" s="10"/>
      <c r="E18" s="12" t="s">
        <v>20</v>
      </c>
      <c r="F18" s="14"/>
      <c r="G18" s="24">
        <v>2.5</v>
      </c>
      <c r="H18" s="10" t="s">
        <v>19</v>
      </c>
      <c r="I18" s="2"/>
    </row>
    <row r="19" spans="1:9" ht="21.2" customHeight="1">
      <c r="A19" s="2"/>
      <c r="B19" s="4" t="s">
        <v>21</v>
      </c>
      <c r="C19" s="2"/>
      <c r="D19" s="2"/>
      <c r="E19" s="2"/>
      <c r="F19" s="2"/>
      <c r="G19" s="15"/>
      <c r="H19" s="16" t="s">
        <v>65</v>
      </c>
      <c r="I19" s="2"/>
    </row>
    <row r="20" spans="1:9" ht="21.2" customHeight="1">
      <c r="A20" s="2"/>
      <c r="B20" s="4" t="s">
        <v>22</v>
      </c>
      <c r="C20" s="2"/>
      <c r="D20" s="2"/>
      <c r="E20" s="2"/>
      <c r="F20" s="2"/>
      <c r="G20" s="15"/>
      <c r="H20" s="16" t="s">
        <v>65</v>
      </c>
      <c r="I20" s="2"/>
    </row>
    <row r="21" spans="1:9" ht="21.2" customHeight="1">
      <c r="A21" s="2"/>
      <c r="B21" s="17" t="s">
        <v>23</v>
      </c>
      <c r="C21" s="2"/>
      <c r="D21" s="2"/>
      <c r="E21" s="2"/>
      <c r="F21" s="2"/>
      <c r="G21" s="25">
        <v>178.3</v>
      </c>
      <c r="H21" s="16" t="s">
        <v>64</v>
      </c>
      <c r="I21" s="2"/>
    </row>
    <row r="22" spans="1:9" ht="21.2" customHeight="1">
      <c r="A22" s="2"/>
      <c r="B22" s="4" t="s">
        <v>24</v>
      </c>
      <c r="C22" s="2"/>
      <c r="D22" s="2"/>
      <c r="E22" s="2"/>
      <c r="F22" s="2"/>
      <c r="G22" s="15"/>
      <c r="H22" s="18" t="s">
        <v>25</v>
      </c>
      <c r="I22" s="2"/>
    </row>
    <row r="23" spans="1:9" ht="21.2" customHeight="1">
      <c r="A23" s="2"/>
      <c r="B23" s="4" t="s">
        <v>26</v>
      </c>
      <c r="C23" s="2"/>
      <c r="D23" s="2"/>
      <c r="E23" s="2"/>
      <c r="F23" s="2"/>
      <c r="G23" s="15"/>
      <c r="H23" s="16" t="s">
        <v>19</v>
      </c>
      <c r="I23" s="2"/>
    </row>
    <row r="24" spans="1:9" ht="14.1" customHeight="1">
      <c r="A24" s="2"/>
      <c r="B24" s="4"/>
      <c r="C24" s="2"/>
      <c r="D24" s="19"/>
      <c r="E24" s="2"/>
      <c r="F24" s="2"/>
      <c r="G24" s="2"/>
      <c r="H24" s="2"/>
      <c r="I24" s="2"/>
    </row>
    <row r="25" spans="1:9" ht="21.2" customHeight="1">
      <c r="A25" s="3"/>
      <c r="B25" s="4" t="s">
        <v>27</v>
      </c>
      <c r="C25" s="2"/>
      <c r="D25" s="2"/>
      <c r="E25" s="2"/>
      <c r="F25" s="2"/>
      <c r="G25" s="2"/>
      <c r="H25" s="2"/>
      <c r="I25" s="2"/>
    </row>
    <row r="26" spans="1:9" ht="21.2" customHeight="1">
      <c r="A26" s="2"/>
      <c r="B26" s="2" t="s">
        <v>66</v>
      </c>
      <c r="C26" s="2"/>
      <c r="D26" s="2"/>
      <c r="E26" s="2"/>
      <c r="F26" s="2"/>
      <c r="G26" s="2"/>
      <c r="H26" s="2"/>
      <c r="I26" s="2"/>
    </row>
    <row r="27" spans="1:9" ht="21.2" customHeight="1">
      <c r="A27" s="2"/>
      <c r="B27" s="2" t="s">
        <v>67</v>
      </c>
      <c r="C27" s="2"/>
      <c r="D27" s="2"/>
      <c r="E27" s="2"/>
      <c r="F27" s="2"/>
      <c r="G27" s="2"/>
      <c r="H27" s="2"/>
      <c r="I27" s="2"/>
    </row>
    <row r="28" spans="1:9" ht="21.2" customHeight="1">
      <c r="A28" s="2"/>
      <c r="B28" s="2" t="s">
        <v>68</v>
      </c>
      <c r="C28" s="2"/>
      <c r="D28" s="2"/>
      <c r="E28" s="2"/>
      <c r="F28" s="2"/>
      <c r="G28" s="2"/>
      <c r="H28" s="2"/>
      <c r="I28" s="2"/>
    </row>
    <row r="29" spans="1:9" ht="21.2" customHeight="1">
      <c r="A29" s="2"/>
      <c r="B29" s="1" t="s">
        <v>69</v>
      </c>
      <c r="C29" s="2"/>
      <c r="D29" s="2"/>
      <c r="E29" s="2"/>
      <c r="F29" s="2"/>
      <c r="G29" s="2"/>
      <c r="H29" s="2"/>
      <c r="I29" s="2"/>
    </row>
    <row r="30" spans="1:9" ht="21.2" customHeight="1">
      <c r="A30" s="2"/>
      <c r="C30" s="2"/>
      <c r="D30" s="2"/>
      <c r="E30" s="2"/>
      <c r="F30" s="2"/>
      <c r="G30" s="2"/>
      <c r="H30" s="2"/>
      <c r="I30" s="2"/>
    </row>
    <row r="31" spans="1:9" ht="21.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1.2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1.2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1.2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1.2" customHeight="1">
      <c r="A35" s="2"/>
      <c r="B35" s="98"/>
      <c r="C35" s="98"/>
      <c r="D35" s="2"/>
      <c r="E35" s="2"/>
      <c r="F35" s="10"/>
      <c r="G35" s="10"/>
      <c r="H35" s="2"/>
      <c r="I35" s="2"/>
    </row>
    <row r="36" spans="1:9">
      <c r="A36" s="3"/>
      <c r="B36" s="2"/>
      <c r="D36" s="2"/>
      <c r="F36" s="10"/>
      <c r="G36" s="10"/>
      <c r="H36" s="2"/>
      <c r="I36" s="2"/>
    </row>
  </sheetData>
  <mergeCells count="11">
    <mergeCell ref="B35:C35"/>
    <mergeCell ref="D5:I5"/>
    <mergeCell ref="E6:I6"/>
    <mergeCell ref="D7:I7"/>
    <mergeCell ref="D8:I8"/>
    <mergeCell ref="D9:I9"/>
    <mergeCell ref="B1:I1"/>
    <mergeCell ref="B2:I2"/>
    <mergeCell ref="B3:I3"/>
    <mergeCell ref="D11:E11"/>
    <mergeCell ref="F11:G11"/>
  </mergeCells>
  <printOptions horizontalCentered="1"/>
  <pageMargins left="0.39370078740157483" right="0.19685039370078741" top="0.39370078740157483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S103"/>
  <sheetViews>
    <sheetView tabSelected="1" topLeftCell="A22" zoomScaleNormal="100" workbookViewId="0">
      <selection activeCell="P35" sqref="P35"/>
    </sheetView>
  </sheetViews>
  <sheetFormatPr defaultRowHeight="21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7" width="8.375" style="1" customWidth="1"/>
    <col min="8" max="8" width="9.25" style="1" bestFit="1" customWidth="1"/>
    <col min="9" max="9" width="7.875" style="1" customWidth="1"/>
    <col min="10" max="10" width="7.375" style="1" customWidth="1"/>
    <col min="11" max="14" width="9" style="1"/>
    <col min="15" max="15" width="10.625" style="1" bestFit="1" customWidth="1"/>
    <col min="16" max="16384" width="9" style="1"/>
  </cols>
  <sheetData>
    <row r="1" spans="1:10" ht="26.25">
      <c r="B1" s="94" t="s">
        <v>0</v>
      </c>
      <c r="C1" s="94"/>
      <c r="D1" s="94"/>
      <c r="E1" s="94"/>
      <c r="F1" s="94"/>
      <c r="G1" s="94"/>
      <c r="H1" s="94"/>
      <c r="I1" s="94"/>
      <c r="J1" s="94"/>
    </row>
    <row r="2" spans="1:10" ht="22.5" customHeight="1">
      <c r="B2" s="111" t="s">
        <v>1</v>
      </c>
      <c r="C2" s="111"/>
      <c r="D2" s="111"/>
      <c r="E2" s="111"/>
      <c r="F2" s="111"/>
      <c r="G2" s="111"/>
      <c r="H2" s="111"/>
      <c r="I2" s="111"/>
      <c r="J2" s="111"/>
    </row>
    <row r="3" spans="1:10" ht="21" customHeight="1">
      <c r="B3" s="112" t="s">
        <v>28</v>
      </c>
      <c r="C3" s="112"/>
      <c r="D3" s="112"/>
      <c r="E3" s="112"/>
      <c r="F3" s="112"/>
      <c r="G3" s="112"/>
      <c r="H3" s="112"/>
      <c r="I3" s="112"/>
      <c r="J3" s="112"/>
    </row>
    <row r="4" spans="1:10" ht="18" customHeight="1"/>
    <row r="5" spans="1:10">
      <c r="A5" s="48">
        <v>1</v>
      </c>
      <c r="B5" s="47" t="s">
        <v>2</v>
      </c>
    </row>
    <row r="6" spans="1:10" ht="21.2" customHeight="1">
      <c r="B6" s="47" t="s">
        <v>29</v>
      </c>
    </row>
    <row r="7" spans="1:10" ht="21.2" customHeight="1">
      <c r="B7" s="47" t="s">
        <v>4</v>
      </c>
      <c r="D7" s="5" t="s">
        <v>92</v>
      </c>
      <c r="G7" s="47" t="s">
        <v>30</v>
      </c>
    </row>
    <row r="8" spans="1:10" ht="21.2" customHeight="1">
      <c r="B8" s="47" t="s">
        <v>5</v>
      </c>
      <c r="D8" s="2" t="s">
        <v>90</v>
      </c>
      <c r="G8" s="47"/>
    </row>
    <row r="9" spans="1:10" ht="21.2" customHeight="1">
      <c r="B9" s="47" t="s">
        <v>6</v>
      </c>
      <c r="D9" s="1" t="s">
        <v>93</v>
      </c>
      <c r="G9" s="6" t="s">
        <v>85</v>
      </c>
      <c r="H9" s="7" t="s">
        <v>91</v>
      </c>
    </row>
    <row r="10" spans="1:10" ht="21.2" customHeight="1">
      <c r="B10" s="47" t="s">
        <v>7</v>
      </c>
      <c r="D10" s="7" t="s">
        <v>89</v>
      </c>
      <c r="G10" s="6" t="s">
        <v>8</v>
      </c>
      <c r="H10" s="7" t="s">
        <v>86</v>
      </c>
    </row>
    <row r="11" spans="1:10" ht="21.2" customHeight="1">
      <c r="B11" s="47" t="s">
        <v>84</v>
      </c>
    </row>
    <row r="12" spans="1:10" ht="21.2" customHeight="1">
      <c r="B12" s="47" t="s">
        <v>10</v>
      </c>
      <c r="D12" s="1" t="s">
        <v>11</v>
      </c>
      <c r="F12" s="1" t="s">
        <v>12</v>
      </c>
    </row>
    <row r="13" spans="1:10" ht="14.1" customHeight="1">
      <c r="B13" s="47"/>
    </row>
    <row r="14" spans="1:10" ht="21.2" customHeight="1">
      <c r="B14" s="47" t="s">
        <v>31</v>
      </c>
    </row>
    <row r="15" spans="1:10" ht="21.2" customHeight="1">
      <c r="B15" s="47" t="s">
        <v>14</v>
      </c>
    </row>
    <row r="16" spans="1:10" ht="21.2" customHeight="1">
      <c r="B16" s="47" t="s">
        <v>88</v>
      </c>
      <c r="H16" s="11">
        <v>2</v>
      </c>
      <c r="I16" s="1" t="s">
        <v>16</v>
      </c>
    </row>
    <row r="17" spans="1:10" ht="21.2" customHeight="1">
      <c r="B17" s="47"/>
      <c r="D17" s="1" t="s">
        <v>17</v>
      </c>
      <c r="E17" s="12" t="s">
        <v>83</v>
      </c>
      <c r="G17" s="75"/>
      <c r="H17" s="37">
        <v>2</v>
      </c>
      <c r="I17" s="1" t="s">
        <v>19</v>
      </c>
    </row>
    <row r="18" spans="1:10" ht="21.2" customHeight="1">
      <c r="B18" s="47"/>
      <c r="E18" s="20" t="s">
        <v>20</v>
      </c>
      <c r="G18" s="74"/>
      <c r="H18" s="55">
        <v>2.35</v>
      </c>
      <c r="I18" s="1" t="s">
        <v>19</v>
      </c>
    </row>
    <row r="19" spans="1:10" ht="21.2" customHeight="1">
      <c r="B19" s="47" t="s">
        <v>21</v>
      </c>
      <c r="H19" s="55">
        <v>0</v>
      </c>
      <c r="I19" s="1" t="s">
        <v>32</v>
      </c>
    </row>
    <row r="20" spans="1:10" ht="21.2" customHeight="1">
      <c r="B20" s="47" t="s">
        <v>22</v>
      </c>
      <c r="H20" s="55">
        <v>0</v>
      </c>
      <c r="I20" s="1" t="s">
        <v>32</v>
      </c>
    </row>
    <row r="21" spans="1:10" ht="21.2" customHeight="1">
      <c r="B21" s="73" t="s">
        <v>23</v>
      </c>
      <c r="H21" s="84">
        <v>0</v>
      </c>
      <c r="I21" s="1" t="s">
        <v>33</v>
      </c>
    </row>
    <row r="22" spans="1:10" ht="21.2" customHeight="1">
      <c r="B22" s="47" t="s">
        <v>24</v>
      </c>
      <c r="H22" s="83"/>
      <c r="I22" s="72" t="s">
        <v>25</v>
      </c>
    </row>
    <row r="23" spans="1:10" ht="21.2" customHeight="1">
      <c r="B23" s="47" t="s">
        <v>26</v>
      </c>
      <c r="H23" s="11"/>
      <c r="I23" s="1" t="s">
        <v>19</v>
      </c>
    </row>
    <row r="24" spans="1:10" ht="14.1" customHeight="1">
      <c r="B24" s="47"/>
      <c r="D24" s="13"/>
    </row>
    <row r="25" spans="1:10" ht="21.2" customHeight="1">
      <c r="B25" s="47" t="s">
        <v>34</v>
      </c>
    </row>
    <row r="26" spans="1:10" ht="21.2" customHeight="1">
      <c r="A26" s="113"/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0" ht="21.2" customHeigh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ht="21.2" customHeight="1">
      <c r="A28" s="113"/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0" ht="21.2" customHeight="1">
      <c r="A29" s="113"/>
      <c r="B29" s="113"/>
      <c r="C29" s="113"/>
      <c r="D29" s="113"/>
      <c r="E29" s="113"/>
      <c r="F29" s="113"/>
      <c r="G29" s="113"/>
      <c r="H29" s="113"/>
      <c r="I29" s="113"/>
      <c r="J29" s="113"/>
    </row>
    <row r="30" spans="1:10" ht="21.2" customHeight="1">
      <c r="A30" s="113"/>
      <c r="B30" s="113"/>
      <c r="C30" s="113"/>
      <c r="D30" s="113"/>
      <c r="E30" s="113"/>
      <c r="F30" s="113"/>
      <c r="G30" s="113"/>
      <c r="H30" s="113"/>
      <c r="I30" s="113"/>
      <c r="J30" s="113"/>
    </row>
    <row r="31" spans="1:10" ht="21.2" customHeight="1">
      <c r="A31" s="113"/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21.2" customHeight="1">
      <c r="A32" s="113"/>
      <c r="B32" s="113"/>
      <c r="C32" s="113"/>
      <c r="D32" s="113"/>
      <c r="E32" s="113"/>
      <c r="F32" s="113"/>
      <c r="G32" s="113"/>
      <c r="H32" s="113"/>
      <c r="I32" s="113"/>
      <c r="J32" s="113"/>
    </row>
    <row r="33" spans="1:10" ht="21.2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</row>
    <row r="34" spans="1:10" ht="21.2" customHeight="1">
      <c r="A34" s="113"/>
      <c r="B34" s="113"/>
      <c r="C34" s="113"/>
      <c r="D34" s="113"/>
      <c r="E34" s="113"/>
      <c r="F34" s="113"/>
      <c r="G34" s="113"/>
      <c r="H34" s="113"/>
      <c r="I34" s="113"/>
      <c r="J34" s="113"/>
    </row>
    <row r="35" spans="1:10" ht="29.2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</row>
    <row r="36" spans="1:10">
      <c r="A36" s="48">
        <v>2</v>
      </c>
      <c r="B36" s="47" t="s">
        <v>35</v>
      </c>
    </row>
    <row r="37" spans="1:10" ht="21.75">
      <c r="B37" s="1" t="s">
        <v>87</v>
      </c>
    </row>
    <row r="38" spans="1:10" ht="21.75">
      <c r="B38" s="1" t="s">
        <v>82</v>
      </c>
    </row>
    <row r="39" spans="1:10">
      <c r="B39" s="1" t="s">
        <v>36</v>
      </c>
    </row>
    <row r="40" spans="1:10" ht="14.1" customHeight="1"/>
    <row r="41" spans="1:10" ht="14.1" customHeight="1"/>
    <row r="42" spans="1:10" ht="21.2" customHeight="1">
      <c r="B42" s="1" t="s">
        <v>37</v>
      </c>
      <c r="C42" s="1" t="s">
        <v>38</v>
      </c>
    </row>
    <row r="43" spans="1:10" ht="21.2" customHeight="1">
      <c r="C43" s="1" t="s">
        <v>81</v>
      </c>
    </row>
    <row r="44" spans="1:10" ht="21.2" customHeight="1">
      <c r="C44" s="1" t="s">
        <v>39</v>
      </c>
    </row>
    <row r="45" spans="1:10" ht="21.2" customHeight="1">
      <c r="C45" s="1" t="s">
        <v>80</v>
      </c>
    </row>
    <row r="46" spans="1:10" ht="21.2" customHeight="1">
      <c r="C46" s="1" t="s">
        <v>79</v>
      </c>
    </row>
    <row r="47" spans="1:10" ht="21.2" customHeight="1">
      <c r="C47" s="1" t="s">
        <v>41</v>
      </c>
    </row>
    <row r="48" spans="1:10" ht="21.2" customHeight="1">
      <c r="C48" s="1" t="s">
        <v>40</v>
      </c>
    </row>
    <row r="49" spans="1:19" ht="11.25" customHeight="1" thickBot="1"/>
    <row r="50" spans="1:19" ht="19.7" customHeight="1">
      <c r="A50" s="103" t="s">
        <v>42</v>
      </c>
      <c r="B50" s="46" t="s">
        <v>43</v>
      </c>
      <c r="C50" s="46" t="s">
        <v>43</v>
      </c>
      <c r="D50" s="103" t="s">
        <v>75</v>
      </c>
      <c r="E50" s="46"/>
      <c r="F50" s="103" t="s">
        <v>76</v>
      </c>
      <c r="G50" s="71" t="s">
        <v>44</v>
      </c>
      <c r="H50" s="103" t="s">
        <v>45</v>
      </c>
      <c r="I50" s="103" t="s">
        <v>78</v>
      </c>
      <c r="J50" s="103" t="s">
        <v>77</v>
      </c>
    </row>
    <row r="51" spans="1:19" ht="19.7" customHeight="1">
      <c r="A51" s="104"/>
      <c r="B51" s="44" t="s">
        <v>46</v>
      </c>
      <c r="C51" s="44" t="s">
        <v>72</v>
      </c>
      <c r="D51" s="104"/>
      <c r="E51" s="70"/>
      <c r="F51" s="104"/>
      <c r="G51" s="44" t="s">
        <v>47</v>
      </c>
      <c r="H51" s="114"/>
      <c r="I51" s="104"/>
      <c r="J51" s="104"/>
    </row>
    <row r="52" spans="1:19" ht="19.7" customHeight="1" thickBot="1">
      <c r="A52" s="69"/>
      <c r="B52" s="43" t="s">
        <v>48</v>
      </c>
      <c r="C52" s="42" t="s">
        <v>48</v>
      </c>
      <c r="D52" s="69"/>
      <c r="E52" s="69"/>
      <c r="F52" s="69"/>
      <c r="G52" s="42" t="s">
        <v>49</v>
      </c>
      <c r="H52" s="42" t="s">
        <v>50</v>
      </c>
      <c r="I52" s="70"/>
      <c r="J52" s="69"/>
      <c r="L52" s="88"/>
      <c r="M52" s="88" t="s">
        <v>70</v>
      </c>
      <c r="N52" s="88" t="s">
        <v>71</v>
      </c>
      <c r="O52" s="89" t="s">
        <v>44</v>
      </c>
      <c r="P52" s="89" t="s">
        <v>45</v>
      </c>
    </row>
    <row r="53" spans="1:19">
      <c r="A53" s="41">
        <v>1</v>
      </c>
      <c r="B53" s="93">
        <v>1.657</v>
      </c>
      <c r="C53" s="85">
        <v>1.248</v>
      </c>
      <c r="D53" s="68">
        <f t="shared" ref="D53:D56" si="0">B53-C53</f>
        <v>0.40900000000000003</v>
      </c>
      <c r="E53" s="67">
        <f t="shared" ref="E53:E56" si="1">SQRT(2*9.81*D53)</f>
        <v>2.8327689633995923</v>
      </c>
      <c r="F53" s="67">
        <f t="shared" ref="F53:F56" si="2">C53-$H$21</f>
        <v>1.248</v>
      </c>
      <c r="G53" s="26">
        <v>0.2</v>
      </c>
      <c r="H53" s="27">
        <v>1.272</v>
      </c>
      <c r="I53" s="66">
        <f t="shared" ref="I53:I56" si="3">F53/G53</f>
        <v>6.2399999999999993</v>
      </c>
      <c r="J53" s="66">
        <f t="shared" ref="J53:J56" si="4">H53/(($H$16*$H$17)*F53*E53)</f>
        <v>8.9950043791039991E-2</v>
      </c>
      <c r="L53" s="90">
        <v>241067</v>
      </c>
      <c r="M53" s="91">
        <v>2.4950000000000001</v>
      </c>
      <c r="N53" s="91">
        <v>1.169</v>
      </c>
      <c r="O53" s="92">
        <v>0.4</v>
      </c>
      <c r="P53" s="91">
        <v>3.2730000000000001</v>
      </c>
      <c r="R53" s="87"/>
      <c r="S53" s="87"/>
    </row>
    <row r="54" spans="1:19">
      <c r="A54" s="38">
        <v>2</v>
      </c>
      <c r="B54" s="86">
        <v>1.5569999999999999</v>
      </c>
      <c r="C54" s="86">
        <v>1.298</v>
      </c>
      <c r="D54" s="63">
        <f t="shared" si="0"/>
        <v>0.2589999999999999</v>
      </c>
      <c r="E54" s="62">
        <f t="shared" si="1"/>
        <v>2.2542360124884877</v>
      </c>
      <c r="F54" s="62">
        <f t="shared" si="2"/>
        <v>1.298</v>
      </c>
      <c r="G54" s="21">
        <v>0.45</v>
      </c>
      <c r="H54" s="65">
        <v>2.6960000000000002</v>
      </c>
      <c r="I54" s="60">
        <f t="shared" si="3"/>
        <v>2.8844444444444446</v>
      </c>
      <c r="J54" s="60">
        <f t="shared" si="4"/>
        <v>0.23034872912136331</v>
      </c>
      <c r="L54" s="90">
        <v>241067</v>
      </c>
      <c r="M54" s="91">
        <v>2.198</v>
      </c>
      <c r="N54" s="91">
        <v>1.4530000000000001</v>
      </c>
      <c r="O54" s="92">
        <v>0.6</v>
      </c>
      <c r="P54" s="91">
        <v>4.3600000000000003</v>
      </c>
      <c r="R54" s="87"/>
      <c r="S54" s="87"/>
    </row>
    <row r="55" spans="1:19">
      <c r="A55" s="38">
        <v>3</v>
      </c>
      <c r="B55" s="86">
        <v>1.5469999999999999</v>
      </c>
      <c r="C55" s="86">
        <v>1.3180000000000001</v>
      </c>
      <c r="D55" s="63">
        <f t="shared" si="0"/>
        <v>0.22899999999999987</v>
      </c>
      <c r="E55" s="62">
        <f t="shared" si="1"/>
        <v>2.1196650678821873</v>
      </c>
      <c r="F55" s="62">
        <f t="shared" si="2"/>
        <v>1.3180000000000001</v>
      </c>
      <c r="G55" s="21">
        <v>0.6</v>
      </c>
      <c r="H55" s="65">
        <v>3.97</v>
      </c>
      <c r="I55" s="60">
        <f t="shared" si="3"/>
        <v>2.1966666666666668</v>
      </c>
      <c r="J55" s="60">
        <f t="shared" si="4"/>
        <v>0.35526126876171171</v>
      </c>
      <c r="L55" s="90">
        <v>241067</v>
      </c>
      <c r="M55" s="91">
        <v>1.8160000000000001</v>
      </c>
      <c r="N55" s="91">
        <v>1.516</v>
      </c>
      <c r="O55" s="92">
        <v>0.8</v>
      </c>
      <c r="P55" s="91">
        <v>4.5170000000000003</v>
      </c>
      <c r="R55" s="87"/>
      <c r="S55" s="87"/>
    </row>
    <row r="56" spans="1:19">
      <c r="A56" s="38">
        <v>4</v>
      </c>
      <c r="B56" s="86">
        <v>1.5169999999999999</v>
      </c>
      <c r="C56" s="86">
        <v>1.3380000000000001</v>
      </c>
      <c r="D56" s="63">
        <f t="shared" si="0"/>
        <v>0.17899999999999983</v>
      </c>
      <c r="E56" s="62">
        <f t="shared" si="1"/>
        <v>1.8740277479269074</v>
      </c>
      <c r="F56" s="62">
        <f t="shared" si="2"/>
        <v>1.3380000000000001</v>
      </c>
      <c r="G56" s="21">
        <v>0.75</v>
      </c>
      <c r="H56" s="65">
        <v>4.7679999999999998</v>
      </c>
      <c r="I56" s="60">
        <f t="shared" si="3"/>
        <v>1.784</v>
      </c>
      <c r="J56" s="60">
        <f t="shared" si="4"/>
        <v>0.47538352315698201</v>
      </c>
      <c r="L56" s="90">
        <v>241067</v>
      </c>
      <c r="M56" s="91">
        <v>1.7390000000000001</v>
      </c>
      <c r="N56" s="91">
        <v>1.5820000000000001</v>
      </c>
      <c r="O56" s="92">
        <v>1</v>
      </c>
      <c r="P56" s="91">
        <v>4.7569999999999997</v>
      </c>
      <c r="R56" s="87"/>
      <c r="S56" s="87"/>
    </row>
    <row r="57" spans="1:19">
      <c r="A57" s="38"/>
      <c r="B57" s="39"/>
      <c r="C57" s="39"/>
      <c r="D57" s="63"/>
      <c r="E57" s="62"/>
      <c r="F57" s="62"/>
      <c r="G57" s="23"/>
      <c r="H57" s="64"/>
      <c r="I57" s="60"/>
      <c r="J57" s="60"/>
      <c r="L57" s="90"/>
      <c r="M57" s="91"/>
      <c r="N57" s="91"/>
      <c r="O57" s="92"/>
      <c r="P57" s="91"/>
    </row>
    <row r="58" spans="1:19">
      <c r="A58" s="38"/>
      <c r="B58" s="39"/>
      <c r="C58" s="39"/>
      <c r="D58" s="63"/>
      <c r="E58" s="62"/>
      <c r="F58" s="62"/>
      <c r="G58" s="22"/>
      <c r="H58" s="61"/>
      <c r="I58" s="60"/>
      <c r="J58" s="60"/>
      <c r="L58" s="59"/>
      <c r="M58" s="58"/>
      <c r="N58" s="58"/>
    </row>
    <row r="59" spans="1:19">
      <c r="A59" s="38"/>
      <c r="B59" s="39"/>
      <c r="C59" s="39"/>
      <c r="D59" s="63"/>
      <c r="E59" s="62"/>
      <c r="F59" s="62"/>
      <c r="G59" s="22"/>
      <c r="H59" s="61"/>
      <c r="I59" s="60"/>
      <c r="J59" s="60"/>
      <c r="L59" s="59"/>
      <c r="M59" s="58"/>
      <c r="N59" s="58"/>
    </row>
    <row r="60" spans="1:19">
      <c r="A60" s="38"/>
      <c r="B60" s="39"/>
      <c r="C60" s="39"/>
      <c r="D60" s="63"/>
      <c r="E60" s="62"/>
      <c r="F60" s="62"/>
      <c r="G60" s="22"/>
      <c r="H60" s="61"/>
      <c r="I60" s="60"/>
      <c r="J60" s="60"/>
      <c r="L60" s="59"/>
      <c r="M60" s="58"/>
      <c r="N60" s="58"/>
    </row>
    <row r="61" spans="1:19">
      <c r="A61" s="38"/>
      <c r="B61" s="37"/>
      <c r="C61" s="39"/>
      <c r="D61" s="57"/>
      <c r="E61" s="56"/>
      <c r="F61" s="56"/>
      <c r="G61" s="55"/>
      <c r="H61" s="55"/>
      <c r="I61" s="54"/>
      <c r="J61" s="54"/>
    </row>
    <row r="62" spans="1:19">
      <c r="A62" s="38"/>
      <c r="B62" s="37"/>
      <c r="C62" s="39"/>
      <c r="D62" s="57"/>
      <c r="E62" s="56"/>
      <c r="F62" s="56"/>
      <c r="G62" s="55"/>
      <c r="H62" s="55"/>
      <c r="I62" s="54"/>
      <c r="J62" s="54"/>
    </row>
    <row r="63" spans="1:19">
      <c r="A63" s="38"/>
      <c r="B63" s="37"/>
      <c r="C63" s="39"/>
      <c r="D63" s="57"/>
      <c r="E63" s="56"/>
      <c r="F63" s="56"/>
      <c r="G63" s="55"/>
      <c r="H63" s="55"/>
      <c r="I63" s="54"/>
      <c r="J63" s="54"/>
    </row>
    <row r="64" spans="1:19">
      <c r="A64" s="38"/>
      <c r="B64" s="37"/>
      <c r="C64" s="39"/>
      <c r="D64" s="57"/>
      <c r="E64" s="56"/>
      <c r="F64" s="56"/>
      <c r="G64" s="55"/>
      <c r="H64" s="55"/>
      <c r="I64" s="54"/>
      <c r="J64" s="54"/>
    </row>
    <row r="65" spans="1:10">
      <c r="A65" s="38"/>
      <c r="B65" s="37"/>
      <c r="C65" s="39"/>
      <c r="D65" s="57"/>
      <c r="E65" s="56"/>
      <c r="F65" s="56"/>
      <c r="G65" s="55"/>
      <c r="H65" s="55"/>
      <c r="I65" s="54"/>
      <c r="J65" s="54"/>
    </row>
    <row r="66" spans="1:10">
      <c r="A66" s="38"/>
      <c r="B66" s="37"/>
      <c r="C66" s="39"/>
      <c r="D66" s="57"/>
      <c r="E66" s="56"/>
      <c r="F66" s="56"/>
      <c r="G66" s="55"/>
      <c r="H66" s="55"/>
      <c r="I66" s="54"/>
      <c r="J66" s="54"/>
    </row>
    <row r="67" spans="1:10" ht="21.75" thickBot="1">
      <c r="A67" s="33"/>
      <c r="B67" s="53"/>
      <c r="C67" s="32"/>
      <c r="D67" s="52"/>
      <c r="E67" s="51"/>
      <c r="F67" s="51"/>
      <c r="G67" s="50"/>
      <c r="H67" s="50"/>
      <c r="I67" s="49"/>
      <c r="J67" s="49"/>
    </row>
    <row r="70" spans="1:10">
      <c r="A70" s="109"/>
      <c r="B70" s="109"/>
      <c r="C70" s="109"/>
      <c r="D70" s="109"/>
      <c r="E70" s="109"/>
      <c r="F70" s="109"/>
      <c r="G70" s="109"/>
      <c r="H70" s="109"/>
      <c r="I70" s="109"/>
      <c r="J70" s="109"/>
    </row>
    <row r="71" spans="1:10">
      <c r="A71" s="109"/>
      <c r="B71" s="109"/>
      <c r="C71" s="109"/>
      <c r="D71" s="109"/>
      <c r="E71" s="109"/>
      <c r="F71" s="109"/>
      <c r="G71" s="109"/>
      <c r="H71" s="109"/>
      <c r="I71" s="109"/>
      <c r="J71" s="109"/>
    </row>
    <row r="72" spans="1:10">
      <c r="A72" s="109"/>
      <c r="B72" s="109"/>
      <c r="C72" s="109"/>
      <c r="D72" s="109"/>
      <c r="E72" s="109"/>
      <c r="F72" s="109"/>
      <c r="G72" s="109"/>
      <c r="H72" s="109"/>
      <c r="I72" s="109"/>
      <c r="J72" s="109"/>
    </row>
    <row r="73" spans="1:10">
      <c r="A73" s="109"/>
      <c r="B73" s="109"/>
      <c r="C73" s="109"/>
      <c r="D73" s="109"/>
      <c r="E73" s="109"/>
      <c r="F73" s="109"/>
      <c r="G73" s="109"/>
      <c r="H73" s="109"/>
      <c r="I73" s="109"/>
      <c r="J73" s="109"/>
    </row>
    <row r="74" spans="1:10">
      <c r="A74" s="109"/>
      <c r="B74" s="109"/>
      <c r="C74" s="109"/>
      <c r="D74" s="109"/>
      <c r="E74" s="109"/>
      <c r="F74" s="109"/>
      <c r="G74" s="109"/>
      <c r="H74" s="109"/>
      <c r="I74" s="109"/>
      <c r="J74" s="109"/>
    </row>
    <row r="75" spans="1:10">
      <c r="A75" s="109"/>
      <c r="B75" s="109"/>
      <c r="C75" s="109"/>
      <c r="D75" s="109"/>
      <c r="E75" s="109"/>
      <c r="F75" s="109"/>
      <c r="G75" s="109"/>
      <c r="H75" s="109"/>
      <c r="I75" s="109"/>
      <c r="J75" s="109"/>
    </row>
    <row r="76" spans="1:10">
      <c r="A76" s="109"/>
      <c r="B76" s="109"/>
      <c r="C76" s="109"/>
      <c r="D76" s="109"/>
      <c r="E76" s="109"/>
      <c r="F76" s="109"/>
      <c r="G76" s="109"/>
      <c r="H76" s="109"/>
      <c r="I76" s="109"/>
      <c r="J76" s="109"/>
    </row>
    <row r="77" spans="1:10">
      <c r="A77" s="109"/>
      <c r="B77" s="109"/>
      <c r="C77" s="109"/>
      <c r="D77" s="109"/>
      <c r="E77" s="109"/>
      <c r="F77" s="109"/>
      <c r="G77" s="109"/>
      <c r="H77" s="109"/>
      <c r="I77" s="109"/>
      <c r="J77" s="109"/>
    </row>
    <row r="78" spans="1:10">
      <c r="A78" s="109"/>
      <c r="B78" s="109"/>
      <c r="C78" s="109"/>
      <c r="D78" s="109"/>
      <c r="E78" s="109"/>
      <c r="F78" s="109"/>
      <c r="G78" s="109"/>
      <c r="H78" s="109"/>
      <c r="I78" s="109"/>
      <c r="J78" s="109"/>
    </row>
    <row r="79" spans="1:10">
      <c r="A79" s="109"/>
      <c r="B79" s="109"/>
      <c r="C79" s="109"/>
      <c r="D79" s="109"/>
      <c r="E79" s="109"/>
      <c r="F79" s="109"/>
      <c r="G79" s="109"/>
      <c r="H79" s="109"/>
      <c r="I79" s="109"/>
      <c r="J79" s="109"/>
    </row>
    <row r="80" spans="1:10">
      <c r="A80" s="109"/>
      <c r="B80" s="109"/>
      <c r="C80" s="109"/>
      <c r="D80" s="109"/>
      <c r="E80" s="109"/>
      <c r="F80" s="109"/>
      <c r="G80" s="109"/>
      <c r="H80" s="109"/>
      <c r="I80" s="109"/>
      <c r="J80" s="109"/>
    </row>
    <row r="81" spans="1:10">
      <c r="A81" s="109"/>
      <c r="B81" s="109"/>
      <c r="C81" s="109"/>
      <c r="D81" s="109"/>
      <c r="E81" s="109"/>
      <c r="F81" s="109"/>
      <c r="G81" s="109"/>
      <c r="H81" s="109"/>
      <c r="I81" s="109"/>
      <c r="J81" s="109"/>
    </row>
    <row r="82" spans="1:10">
      <c r="A82" s="48">
        <v>3</v>
      </c>
      <c r="B82" s="47" t="s">
        <v>51</v>
      </c>
    </row>
    <row r="83" spans="1:10" ht="11.25" customHeight="1" thickBot="1"/>
    <row r="84" spans="1:10" ht="19.7" customHeight="1">
      <c r="A84" s="103" t="s">
        <v>42</v>
      </c>
      <c r="B84" s="46" t="s">
        <v>43</v>
      </c>
      <c r="C84" s="46" t="s">
        <v>43</v>
      </c>
      <c r="D84" s="103" t="s">
        <v>76</v>
      </c>
      <c r="E84" s="103" t="s">
        <v>75</v>
      </c>
      <c r="F84" s="45" t="s">
        <v>44</v>
      </c>
      <c r="G84" s="103" t="s">
        <v>74</v>
      </c>
      <c r="H84" s="103" t="s">
        <v>73</v>
      </c>
      <c r="I84" s="103" t="s">
        <v>52</v>
      </c>
      <c r="J84" s="103"/>
    </row>
    <row r="85" spans="1:10" ht="19.7" customHeight="1">
      <c r="A85" s="104"/>
      <c r="B85" s="44" t="s">
        <v>46</v>
      </c>
      <c r="C85" s="44" t="s">
        <v>72</v>
      </c>
      <c r="D85" s="104"/>
      <c r="E85" s="104"/>
      <c r="F85" s="44" t="s">
        <v>47</v>
      </c>
      <c r="G85" s="104"/>
      <c r="H85" s="104"/>
      <c r="I85" s="104"/>
      <c r="J85" s="104"/>
    </row>
    <row r="86" spans="1:10" ht="19.7" customHeight="1" thickBot="1">
      <c r="A86" s="105"/>
      <c r="B86" s="43" t="s">
        <v>48</v>
      </c>
      <c r="C86" s="43" t="s">
        <v>48</v>
      </c>
      <c r="D86" s="105"/>
      <c r="E86" s="105"/>
      <c r="F86" s="42" t="s">
        <v>49</v>
      </c>
      <c r="G86" s="105"/>
      <c r="H86" s="105"/>
      <c r="I86" s="106" t="s">
        <v>50</v>
      </c>
      <c r="J86" s="106"/>
    </row>
    <row r="87" spans="1:10" ht="21.2" customHeight="1">
      <c r="A87" s="41">
        <v>1</v>
      </c>
      <c r="B87" s="40">
        <f t="shared" ref="B87:C90" si="5">B53</f>
        <v>1.657</v>
      </c>
      <c r="C87" s="85">
        <f t="shared" si="5"/>
        <v>1.248</v>
      </c>
      <c r="D87" s="76">
        <f t="shared" ref="D87:D90" si="6">C87-$H$21</f>
        <v>1.248</v>
      </c>
      <c r="E87" s="76">
        <f t="shared" ref="E87:E90" si="7">B87-C87</f>
        <v>0.40900000000000003</v>
      </c>
      <c r="F87" s="40">
        <f t="shared" ref="F87:F90" si="8">G53</f>
        <v>0.2</v>
      </c>
      <c r="G87" s="77">
        <f t="shared" ref="G87:G90" si="9">D87/F87</f>
        <v>6.2399999999999993</v>
      </c>
      <c r="H87" s="77">
        <f>(0.9957*G87)^(-1.3247)</f>
        <v>8.8940207975029675E-2</v>
      </c>
      <c r="I87" s="110">
        <f t="shared" ref="I87:I90" si="10">H87*($H$16*$H$17)*D87*(2*9.81*E87)^0.5</f>
        <v>1.257719727263845</v>
      </c>
      <c r="J87" s="110"/>
    </row>
    <row r="88" spans="1:10" ht="21.2" customHeight="1">
      <c r="A88" s="38">
        <v>2</v>
      </c>
      <c r="B88" s="39">
        <f t="shared" si="5"/>
        <v>1.5569999999999999</v>
      </c>
      <c r="C88" s="86">
        <f t="shared" si="5"/>
        <v>1.298</v>
      </c>
      <c r="D88" s="80">
        <f t="shared" si="6"/>
        <v>1.298</v>
      </c>
      <c r="E88" s="80">
        <f t="shared" si="7"/>
        <v>0.2589999999999999</v>
      </c>
      <c r="F88" s="39">
        <f t="shared" si="8"/>
        <v>0.45</v>
      </c>
      <c r="G88" s="81">
        <f t="shared" si="9"/>
        <v>2.8844444444444446</v>
      </c>
      <c r="H88" s="81">
        <f t="shared" ref="H88:H90" si="11">(0.9957*G88)^(-1.3247)</f>
        <v>0.24719222035615981</v>
      </c>
      <c r="I88" s="101">
        <f t="shared" si="10"/>
        <v>2.8931361098549249</v>
      </c>
      <c r="J88" s="101"/>
    </row>
    <row r="89" spans="1:10" ht="21.2" customHeight="1">
      <c r="A89" s="38">
        <v>3</v>
      </c>
      <c r="B89" s="39">
        <f t="shared" si="5"/>
        <v>1.5469999999999999</v>
      </c>
      <c r="C89" s="86">
        <f t="shared" si="5"/>
        <v>1.3180000000000001</v>
      </c>
      <c r="D89" s="80">
        <f t="shared" si="6"/>
        <v>1.3180000000000001</v>
      </c>
      <c r="E89" s="80">
        <f t="shared" si="7"/>
        <v>0.22899999999999987</v>
      </c>
      <c r="F89" s="39">
        <f t="shared" si="8"/>
        <v>0.6</v>
      </c>
      <c r="G89" s="81">
        <f t="shared" si="9"/>
        <v>2.1966666666666668</v>
      </c>
      <c r="H89" s="81">
        <f t="shared" si="11"/>
        <v>0.35460445218569048</v>
      </c>
      <c r="I89" s="101">
        <f t="shared" si="10"/>
        <v>3.9626601573656113</v>
      </c>
      <c r="J89" s="101"/>
    </row>
    <row r="90" spans="1:10" ht="21.2" customHeight="1">
      <c r="A90" s="38">
        <v>4</v>
      </c>
      <c r="B90" s="39">
        <f t="shared" si="5"/>
        <v>1.5169999999999999</v>
      </c>
      <c r="C90" s="86">
        <f t="shared" si="5"/>
        <v>1.3380000000000001</v>
      </c>
      <c r="D90" s="80">
        <f t="shared" si="6"/>
        <v>1.3380000000000001</v>
      </c>
      <c r="E90" s="80">
        <f t="shared" si="7"/>
        <v>0.17899999999999983</v>
      </c>
      <c r="F90" s="39">
        <f t="shared" si="8"/>
        <v>0.75</v>
      </c>
      <c r="G90" s="81">
        <f t="shared" si="9"/>
        <v>1.784</v>
      </c>
      <c r="H90" s="81">
        <f t="shared" si="11"/>
        <v>0.46715005977981833</v>
      </c>
      <c r="I90" s="101">
        <f t="shared" si="10"/>
        <v>4.6854200377799939</v>
      </c>
      <c r="J90" s="101"/>
    </row>
    <row r="91" spans="1:10" ht="21.2" customHeight="1">
      <c r="A91" s="38"/>
      <c r="B91" s="39"/>
      <c r="C91" s="39"/>
      <c r="D91" s="80"/>
      <c r="E91" s="80"/>
      <c r="F91" s="39"/>
      <c r="G91" s="81"/>
      <c r="H91" s="82"/>
      <c r="I91" s="101"/>
      <c r="J91" s="101"/>
    </row>
    <row r="92" spans="1:10" ht="21.2" customHeight="1">
      <c r="A92" s="38"/>
      <c r="B92" s="39"/>
      <c r="C92" s="39"/>
      <c r="D92" s="80"/>
      <c r="E92" s="80"/>
      <c r="F92" s="39"/>
      <c r="G92" s="81"/>
      <c r="H92" s="81"/>
      <c r="I92" s="101"/>
      <c r="J92" s="101"/>
    </row>
    <row r="93" spans="1:10" ht="21.2" customHeight="1">
      <c r="A93" s="38"/>
      <c r="B93" s="39"/>
      <c r="C93" s="39"/>
      <c r="D93" s="80"/>
      <c r="E93" s="80"/>
      <c r="F93" s="39"/>
      <c r="G93" s="81"/>
      <c r="H93" s="81"/>
      <c r="I93" s="101"/>
      <c r="J93" s="101"/>
    </row>
    <row r="94" spans="1:10" ht="21.2" customHeight="1">
      <c r="A94" s="38"/>
      <c r="B94" s="39"/>
      <c r="C94" s="36"/>
      <c r="D94" s="78"/>
      <c r="E94" s="78"/>
      <c r="F94" s="36"/>
      <c r="G94" s="79"/>
      <c r="H94" s="79"/>
      <c r="I94" s="108"/>
      <c r="J94" s="108"/>
    </row>
    <row r="95" spans="1:10" ht="21.2" customHeight="1">
      <c r="A95" s="38"/>
      <c r="B95" s="37"/>
      <c r="C95" s="39"/>
      <c r="D95" s="35"/>
      <c r="E95" s="35"/>
      <c r="F95" s="37"/>
      <c r="G95" s="34"/>
      <c r="H95" s="34"/>
      <c r="I95" s="102"/>
      <c r="J95" s="102"/>
    </row>
    <row r="96" spans="1:10" ht="21.2" customHeight="1">
      <c r="A96" s="38"/>
      <c r="B96" s="37"/>
      <c r="C96" s="39"/>
      <c r="D96" s="35"/>
      <c r="E96" s="35"/>
      <c r="F96" s="37"/>
      <c r="G96" s="34"/>
      <c r="H96" s="34"/>
      <c r="I96" s="102"/>
      <c r="J96" s="102"/>
    </row>
    <row r="97" spans="1:10" ht="21.2" customHeight="1">
      <c r="A97" s="38"/>
      <c r="B97" s="37"/>
      <c r="C97" s="39"/>
      <c r="D97" s="35"/>
      <c r="E97" s="35"/>
      <c r="F97" s="37"/>
      <c r="G97" s="34"/>
      <c r="H97" s="34"/>
      <c r="I97" s="102"/>
      <c r="J97" s="102"/>
    </row>
    <row r="98" spans="1:10" ht="21.2" customHeight="1">
      <c r="A98" s="38"/>
      <c r="B98" s="37"/>
      <c r="C98" s="39"/>
      <c r="D98" s="35"/>
      <c r="E98" s="35"/>
      <c r="F98" s="24"/>
      <c r="G98" s="34"/>
      <c r="H98" s="34"/>
      <c r="I98" s="102"/>
      <c r="J98" s="102"/>
    </row>
    <row r="99" spans="1:10" ht="21.2" customHeight="1">
      <c r="A99" s="38"/>
      <c r="B99" s="37"/>
      <c r="C99" s="39"/>
      <c r="D99" s="35"/>
      <c r="E99" s="35"/>
      <c r="F99" s="37"/>
      <c r="G99" s="34"/>
      <c r="H99" s="34"/>
      <c r="I99" s="102"/>
      <c r="J99" s="102"/>
    </row>
    <row r="100" spans="1:10" ht="21.2" customHeight="1">
      <c r="A100" s="38"/>
      <c r="B100" s="37"/>
      <c r="C100" s="36"/>
      <c r="D100" s="35"/>
      <c r="E100" s="35"/>
      <c r="F100" s="24"/>
      <c r="G100" s="34"/>
      <c r="H100" s="34"/>
      <c r="I100" s="102"/>
      <c r="J100" s="102"/>
    </row>
    <row r="101" spans="1:10" ht="21.2" customHeight="1" thickBot="1">
      <c r="A101" s="33"/>
      <c r="B101" s="30"/>
      <c r="C101" s="32"/>
      <c r="D101" s="31"/>
      <c r="E101" s="31"/>
      <c r="F101" s="30"/>
      <c r="G101" s="29"/>
      <c r="H101" s="29"/>
      <c r="I101" s="107"/>
      <c r="J101" s="107"/>
    </row>
    <row r="102" spans="1:10" ht="21.2" customHeight="1">
      <c r="A102" s="28" t="s">
        <v>53</v>
      </c>
    </row>
    <row r="103" spans="1:10" ht="21.2" customHeight="1">
      <c r="B103" s="28" t="s">
        <v>54</v>
      </c>
    </row>
  </sheetData>
  <mergeCells count="33">
    <mergeCell ref="B1:J1"/>
    <mergeCell ref="B2:J2"/>
    <mergeCell ref="B3:J3"/>
    <mergeCell ref="A26:J35"/>
    <mergeCell ref="A50:A51"/>
    <mergeCell ref="I50:I51"/>
    <mergeCell ref="D50:D51"/>
    <mergeCell ref="H50:H51"/>
    <mergeCell ref="J50:J51"/>
    <mergeCell ref="F50:F51"/>
    <mergeCell ref="A70:J81"/>
    <mergeCell ref="D84:D86"/>
    <mergeCell ref="A84:A86"/>
    <mergeCell ref="I90:J90"/>
    <mergeCell ref="I89:J89"/>
    <mergeCell ref="G84:G86"/>
    <mergeCell ref="E84:E86"/>
    <mergeCell ref="I88:J88"/>
    <mergeCell ref="I87:J87"/>
    <mergeCell ref="I101:J101"/>
    <mergeCell ref="I96:J96"/>
    <mergeCell ref="I97:J97"/>
    <mergeCell ref="I98:J98"/>
    <mergeCell ref="I92:J92"/>
    <mergeCell ref="I94:J94"/>
    <mergeCell ref="I99:J99"/>
    <mergeCell ref="I91:J91"/>
    <mergeCell ref="I95:J95"/>
    <mergeCell ref="I100:J100"/>
    <mergeCell ref="I93:J93"/>
    <mergeCell ref="H84:H86"/>
    <mergeCell ref="I84:J85"/>
    <mergeCell ref="I86:J86"/>
  </mergeCells>
  <printOptions horizontalCentered="1"/>
  <pageMargins left="0.78740157480314965" right="0.39370078740157483" top="0.59055118110236227" bottom="0.59055118110236227" header="0" footer="0"/>
  <pageSetup paperSize="9" scale="98" orientation="portrait" r:id="rId1"/>
  <rowBreaks count="2" manualBreakCount="2">
    <brk id="35" max="9" man="1"/>
    <brk id="68" max="9" man="1"/>
  </rowBreaks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ฟอร์มปล่าว</vt:lpstr>
      <vt:lpstr>อาคารบังคับน้ำ32+620 Sm flow</vt:lpstr>
      <vt:lpstr>ฟอร์มปล่าว!Print_Area</vt:lpstr>
      <vt:lpstr>'อาคารบังคับน้ำ32+620 Sm flow'!Print_Area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Tualek</cp:lastModifiedBy>
  <cp:lastPrinted>2016-12-21T05:01:08Z</cp:lastPrinted>
  <dcterms:created xsi:type="dcterms:W3CDTF">2016-08-01T04:32:40Z</dcterms:created>
  <dcterms:modified xsi:type="dcterms:W3CDTF">2017-02-01T07:26:14Z</dcterms:modified>
</cp:coreProperties>
</file>