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แพร่2564\สอบเทียบอาคารแพร่2564\"/>
    </mc:Choice>
  </mc:AlternateContent>
  <xr:revisionPtr revIDLastSave="0" documentId="13_ncr:1_{778A3F13-2BB0-4691-B1A0-F700F413B3C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2" r:id="rId1"/>
  </sheets>
  <definedNames>
    <definedName name="_xlnm.Print_Area" localSheetId="0">'SG-Free บานตรง-แบบอิสระ'!$A$1:$I$102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2" i="2" l="1"/>
  <c r="C91" i="2"/>
  <c r="C90" i="2"/>
  <c r="C89" i="2"/>
  <c r="C88" i="2"/>
  <c r="C87" i="2"/>
  <c r="C86" i="2"/>
  <c r="C58" i="2"/>
  <c r="D58" i="2" s="1"/>
  <c r="C57" i="2"/>
  <c r="D57" i="2" s="1"/>
  <c r="C56" i="2"/>
  <c r="D56" i="2" s="1"/>
  <c r="C55" i="2"/>
  <c r="D55" i="2" s="1"/>
  <c r="H55" i="2" s="1"/>
  <c r="C54" i="2"/>
  <c r="D54" i="2" s="1"/>
  <c r="E54" i="2" s="1"/>
  <c r="I54" i="2" s="1"/>
  <c r="C53" i="2"/>
  <c r="D53" i="2" s="1"/>
  <c r="C52" i="2"/>
  <c r="D52" i="2" s="1"/>
  <c r="D87" i="2" l="1"/>
  <c r="F87" i="2" s="1"/>
  <c r="D91" i="2"/>
  <c r="F91" i="2" s="1"/>
  <c r="D88" i="2"/>
  <c r="F88" i="2" s="1"/>
  <c r="D92" i="2"/>
  <c r="F92" i="2" s="1"/>
  <c r="D89" i="2"/>
  <c r="F89" i="2" s="1"/>
  <c r="D86" i="2"/>
  <c r="F86" i="2" s="1"/>
  <c r="D90" i="2"/>
  <c r="F90" i="2" s="1"/>
  <c r="H53" i="2"/>
  <c r="E53" i="2"/>
  <c r="I53" i="2" s="1"/>
  <c r="H57" i="2"/>
  <c r="E57" i="2"/>
  <c r="I57" i="2" s="1"/>
  <c r="E55" i="2"/>
  <c r="I55" i="2" s="1"/>
  <c r="E58" i="2"/>
  <c r="I58" i="2" s="1"/>
  <c r="H58" i="2"/>
  <c r="H52" i="2"/>
  <c r="E52" i="2"/>
  <c r="I52" i="2" s="1"/>
  <c r="H54" i="2"/>
  <c r="H56" i="2"/>
  <c r="E56" i="2"/>
  <c r="I56" i="2" s="1"/>
  <c r="G90" i="2" l="1"/>
  <c r="H90" i="2" s="1"/>
  <c r="G86" i="2"/>
  <c r="H86" i="2" s="1"/>
  <c r="G89" i="2"/>
  <c r="H89" i="2" s="1"/>
  <c r="G92" i="2"/>
  <c r="H92" i="2" s="1"/>
  <c r="G88" i="2"/>
  <c r="H88" i="2" s="1"/>
  <c r="G91" i="2"/>
  <c r="H91" i="2" s="1"/>
  <c r="G87" i="2"/>
  <c r="H87" i="2" s="1"/>
</calcChain>
</file>

<file path=xl/sharedStrings.xml><?xml version="1.0" encoding="utf-8"?>
<sst xmlns="http://schemas.openxmlformats.org/spreadsheetml/2006/main" count="90" uniqueCount="70">
  <si>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</si>
  <si>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</si>
  <si>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</si>
  <si>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</si>
  <si>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</si>
  <si>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</si>
  <si>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</si>
  <si>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</si>
  <si>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</si>
  <si>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</si>
  <si>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</si>
  <si>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</si>
  <si>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</si>
  <si>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</si>
  <si>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</si>
  <si>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</si>
  <si>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</si>
  <si>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</si>
  <si>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</si>
  <si>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</si>
  <si>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</si>
  <si>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</si>
  <si>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</si>
  <si>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</si>
  <si>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</si>
  <si>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</si>
  <si>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</si>
  <si>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</si>
  <si>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</si>
  <si>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</si>
  <si>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</si>
  <si>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</si>
  <si>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</si>
  <si>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</si>
  <si>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</si>
  <si>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</si>
  <si>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</si>
  <si>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</si>
  <si>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</si>
  <si>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</si>
  <si>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</si>
  <si>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</si>
  <si>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</si>
  <si>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</si>
  <si>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</si>
  <si>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</si>
  <si>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</si>
  <si>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</si>
  <si>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</si>
  <si>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</si>
  <si>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</si>
  <si>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</si>
  <si>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</si>
  <si>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</si>
  <si>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</si>
  <si>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t xml:space="preserve">  - พิกัด                       </t>
  </si>
  <si>
    <t>Go = การเปิดบาน (เมตร)</t>
  </si>
  <si>
    <t>H = ระดับน้ำด้านหน้าประตู - ระดับน้ำด้านท้ายประตู (เมตร)</t>
  </si>
  <si>
    <t>อ่างเก็บน้ำแม่สอง</t>
  </si>
  <si>
    <t>แพร่</t>
  </si>
  <si>
    <t>โครงการชลประทานแพร่</t>
  </si>
  <si>
    <t>คลองส่งน้ำฝั่งซ้าย</t>
  </si>
  <si>
    <t>15+000</t>
  </si>
  <si>
    <t>N 2045400</t>
  </si>
  <si>
    <t>E 630200</t>
  </si>
  <si>
    <t>สอง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</si>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</sst>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    อ่างเก็บน้ำแม่สอง</a:t>
            </a:r>
            <a:r>
              <a:rPr lang="th-TH" u="sng" baseline="0"/>
              <a:t>      </a:t>
            </a:r>
            <a:r>
              <a:rPr lang="th-TH"/>
              <a:t>โครงการ</a:t>
            </a:r>
            <a:r>
              <a:rPr lang="th-TH" u="sng" baseline="0"/>
              <a:t>  </a:t>
            </a:r>
            <a:r>
              <a:rPr lang="en-US" u="sng" baseline="0"/>
              <a:t>  </a:t>
            </a:r>
            <a:r>
              <a:rPr lang="th-TH" u="sng" baseline="0"/>
              <a:t> </a:t>
            </a:r>
            <a:r>
              <a:rPr lang="th-TH" sz="1440" b="1" i="0" u="sng" strike="noStrike" baseline="0">
                <a:effectLst/>
              </a:rPr>
              <a:t>ชลประทานแพร่</a:t>
            </a:r>
            <a:r>
              <a:rPr lang="th-TH" u="sng" baseline="0"/>
              <a:t>  </a:t>
            </a:r>
            <a:r>
              <a:rPr lang="en-US" u="sng" baseline="0"/>
              <a:t>  </a:t>
            </a:r>
            <a:r>
              <a:rPr lang="th-TH" u="sng"/>
              <a:t>       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7.9188595849310664E-2"/>
                  <c:y val="0.19314036351824843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439.80000000000018</c:v>
                </c:pt>
                <c:pt idx="1">
                  <c:v>274.87500000000011</c:v>
                </c:pt>
                <c:pt idx="2">
                  <c:v>219.90000000000009</c:v>
                </c:pt>
                <c:pt idx="3">
                  <c:v>183.25000000000009</c:v>
                </c:pt>
                <c:pt idx="4">
                  <c:v>146.60000000000008</c:v>
                </c:pt>
                <c:pt idx="5">
                  <c:v>109.95000000000005</c:v>
                </c:pt>
                <c:pt idx="6">
                  <c:v>87.960000000000036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0.79147954785450603</c:v>
                </c:pt>
                <c:pt idx="1">
                  <c:v>0.66534351285579507</c:v>
                </c:pt>
                <c:pt idx="2">
                  <c:v>0.62721384120732993</c:v>
                </c:pt>
                <c:pt idx="3">
                  <c:v>0.62682869300886068</c:v>
                </c:pt>
                <c:pt idx="4">
                  <c:v>0.57874935956660389</c:v>
                </c:pt>
                <c:pt idx="5">
                  <c:v>0.52611243910912664</c:v>
                </c:pt>
                <c:pt idx="6">
                  <c:v>0.46264001600137838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A7-4381-9649-B0051D219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89888544"/>
        <c:axId val="-1689893440"/>
      </c:scatterChart>
      <c:valAx>
        <c:axId val="-168988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32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1689893440"/>
        <c:crosses val="autoZero"/>
        <c:crossBetween val="midCat"/>
      </c:valAx>
      <c:valAx>
        <c:axId val="-1689893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1689888544"/>
        <c:crosses val="autoZero"/>
        <c:crossBetween val="midCat"/>
        <c:majorUnit val="0.15000000000000002"/>
        <c:minorUnit val="5.0000000000000017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564941</xdr:colOff>
      <xdr:row>38</xdr:row>
      <xdr:rowOff>133350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5345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24</xdr:row>
      <xdr:rowOff>12409</xdr:rowOff>
    </xdr:from>
    <xdr:to>
      <xdr:col>6</xdr:col>
      <xdr:colOff>676275</xdr:colOff>
      <xdr:row>33</xdr:row>
      <xdr:rowOff>238129</xdr:rowOff>
    </xdr:to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839765" y="6440344"/>
          <a:ext cx="2626020" cy="30099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142875</xdr:rowOff>
        </xdr:to>
        <xdr:sp macro="" textlink="">
          <xdr:nvSpPr>
            <xdr:cNvPr id="2050" name="AutoShape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I102"/>
  <sheetViews>
    <sheetView tabSelected="1" view="pageLayout" zoomScaleNormal="100" workbookViewId="0">
      <selection activeCell="L101" sqref="L101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9" width="9.5703125" style="1" customWidth="1"/>
    <col min="10" max="16384" width="9" style="1"/>
  </cols>
  <sheetData>
    <row r="1" spans="1:9" ht="30.75">
      <c r="B1" s="60" t="s">
        <v>0</v>
      </c>
      <c r="C1" s="60"/>
      <c r="D1" s="60"/>
      <c r="E1" s="60"/>
      <c r="F1" s="60"/>
      <c r="G1" s="60"/>
      <c r="H1" s="60"/>
      <c r="I1" s="60"/>
    </row>
    <row r="2" spans="1:9" ht="22.5" customHeight="1">
      <c r="B2" s="61" t="s">
        <v>49</v>
      </c>
      <c r="C2" s="61"/>
      <c r="D2" s="61"/>
      <c r="E2" s="61"/>
      <c r="F2" s="61"/>
      <c r="G2" s="61"/>
      <c r="H2" s="61"/>
      <c r="I2" s="61"/>
    </row>
    <row r="3" spans="1:9" ht="23.45" customHeight="1">
      <c r="B3" s="62"/>
      <c r="C3" s="62"/>
      <c r="D3" s="62"/>
      <c r="E3" s="62"/>
      <c r="F3" s="62"/>
      <c r="G3" s="62"/>
      <c r="H3" s="62"/>
      <c r="I3" s="62"/>
    </row>
    <row r="4" spans="1:9" ht="23.45" customHeight="1">
      <c r="A4" s="59">
        <v>1</v>
      </c>
      <c r="B4" s="2" t="s">
        <v>1</v>
      </c>
    </row>
    <row r="5" spans="1:9" ht="23.45" customHeight="1">
      <c r="B5" s="2" t="s">
        <v>2</v>
      </c>
    </row>
    <row r="6" spans="1:9" ht="23.45" customHeight="1">
      <c r="B6" s="2" t="s">
        <v>3</v>
      </c>
      <c r="D6" s="1" t="s">
        <v>58</v>
      </c>
      <c r="F6" s="2" t="s">
        <v>4</v>
      </c>
      <c r="G6" s="1" t="s">
        <v>61</v>
      </c>
    </row>
    <row r="7" spans="1:9" ht="23.45" customHeight="1">
      <c r="B7" s="2" t="s">
        <v>5</v>
      </c>
      <c r="D7" s="1" t="s">
        <v>60</v>
      </c>
      <c r="F7" s="2"/>
    </row>
    <row r="8" spans="1:9" ht="23.45" customHeight="1">
      <c r="B8" s="2" t="s">
        <v>6</v>
      </c>
      <c r="D8" s="1" t="s">
        <v>62</v>
      </c>
      <c r="F8" s="2" t="s">
        <v>7</v>
      </c>
    </row>
    <row r="9" spans="1:9" ht="23.45" customHeight="1">
      <c r="B9" s="2" t="s">
        <v>8</v>
      </c>
      <c r="D9" s="1" t="s">
        <v>65</v>
      </c>
      <c r="F9" s="2" t="s">
        <v>9</v>
      </c>
      <c r="G9" s="1" t="s">
        <v>59</v>
      </c>
    </row>
    <row r="10" spans="1:9" ht="23.45" customHeight="1">
      <c r="B10" s="2" t="s">
        <v>55</v>
      </c>
      <c r="D10" s="1" t="s">
        <v>63</v>
      </c>
      <c r="F10" s="1" t="s">
        <v>64</v>
      </c>
    </row>
    <row r="11" spans="1:9" ht="23.45" customHeight="1">
      <c r="B11" s="2" t="s">
        <v>51</v>
      </c>
      <c r="D11" s="1" t="s">
        <v>52</v>
      </c>
      <c r="F11" s="1" t="s">
        <v>66</v>
      </c>
    </row>
    <row r="12" spans="1:9" ht="14.1" customHeight="1">
      <c r="B12" s="2"/>
    </row>
    <row r="13" spans="1:9" ht="21.2" customHeight="1">
      <c r="B13" s="2" t="s">
        <v>10</v>
      </c>
    </row>
    <row r="14" spans="1:9" ht="21.2" customHeight="1">
      <c r="B14" s="2" t="s">
        <v>23</v>
      </c>
    </row>
    <row r="15" spans="1:9" ht="23.25" customHeight="1">
      <c r="B15" s="2" t="s">
        <v>67</v>
      </c>
      <c r="G15" s="3">
        <v>1</v>
      </c>
      <c r="H15" s="1" t="s">
        <v>24</v>
      </c>
    </row>
    <row r="16" spans="1:9" ht="21.2" customHeight="1">
      <c r="B16" s="2"/>
      <c r="D16" s="1" t="s">
        <v>26</v>
      </c>
      <c r="E16" s="5" t="s">
        <v>36</v>
      </c>
      <c r="F16" s="8"/>
      <c r="G16" s="11">
        <v>2.5</v>
      </c>
      <c r="H16" s="1" t="s">
        <v>25</v>
      </c>
    </row>
    <row r="17" spans="1:9" ht="21.2" customHeight="1">
      <c r="B17" s="2"/>
      <c r="E17" s="7" t="s">
        <v>37</v>
      </c>
      <c r="F17" s="6"/>
      <c r="G17" s="51">
        <v>1.8</v>
      </c>
      <c r="H17" s="1" t="s">
        <v>25</v>
      </c>
    </row>
    <row r="18" spans="1:9" ht="23.45" customHeight="1">
      <c r="B18" s="2" t="s">
        <v>27</v>
      </c>
      <c r="G18" s="3" t="s">
        <v>54</v>
      </c>
      <c r="H18" s="1" t="s">
        <v>29</v>
      </c>
    </row>
    <row r="19" spans="1:9" ht="23.45" customHeight="1">
      <c r="B19" s="2" t="s">
        <v>28</v>
      </c>
      <c r="G19" s="3" t="s">
        <v>54</v>
      </c>
      <c r="H19" s="1" t="s">
        <v>29</v>
      </c>
    </row>
    <row r="20" spans="1:9" ht="23.45" customHeight="1">
      <c r="B20" s="58" t="s">
        <v>11</v>
      </c>
      <c r="G20" s="11">
        <v>214</v>
      </c>
      <c r="H20" s="1" t="s">
        <v>29</v>
      </c>
    </row>
    <row r="21" spans="1:9" ht="23.45" customHeight="1">
      <c r="B21" s="2" t="s">
        <v>30</v>
      </c>
      <c r="G21" s="3" t="s">
        <v>54</v>
      </c>
      <c r="H21" s="1" t="s">
        <v>31</v>
      </c>
    </row>
    <row r="22" spans="1:9" ht="23.45" customHeight="1">
      <c r="B22" s="2" t="s">
        <v>53</v>
      </c>
      <c r="G22" s="3" t="s">
        <v>54</v>
      </c>
      <c r="H22" s="1" t="s">
        <v>25</v>
      </c>
    </row>
    <row r="23" spans="1:9" ht="14.1" customHeight="1">
      <c r="B23" s="2"/>
      <c r="D23" s="4"/>
    </row>
    <row r="24" spans="1:9" ht="21.2" customHeight="1">
      <c r="B24" s="2" t="s">
        <v>32</v>
      </c>
    </row>
    <row r="25" spans="1:9" ht="21.2" customHeight="1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21.2" customHeight="1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21.2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21.2" customHeight="1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21.2" customHeight="1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21.2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21.2" customHeight="1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21.2" customHeight="1">
      <c r="A32" s="63"/>
      <c r="B32" s="63"/>
      <c r="C32" s="63"/>
      <c r="D32" s="63"/>
      <c r="E32" s="63"/>
      <c r="F32" s="63"/>
      <c r="G32" s="63"/>
      <c r="H32" s="63"/>
      <c r="I32" s="63"/>
    </row>
    <row r="33" spans="1:9" ht="21.2" customHeight="1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21.2" customHeight="1">
      <c r="A34" s="63"/>
      <c r="B34" s="63"/>
      <c r="C34" s="63"/>
      <c r="D34" s="63"/>
      <c r="E34" s="63"/>
      <c r="F34" s="63"/>
      <c r="G34" s="63"/>
      <c r="H34" s="63"/>
      <c r="I34" s="63"/>
    </row>
    <row r="35" spans="1:9">
      <c r="A35" s="59">
        <v>2</v>
      </c>
      <c r="B35" s="2" t="s">
        <v>33</v>
      </c>
    </row>
    <row r="36" spans="1:9" ht="24.75">
      <c r="B36" s="1" t="s">
        <v>68</v>
      </c>
    </row>
    <row r="37" spans="1:9" ht="24.75">
      <c r="B37" s="1" t="s">
        <v>69</v>
      </c>
    </row>
    <row r="38" spans="1:9">
      <c r="B38" s="1" t="s">
        <v>34</v>
      </c>
    </row>
    <row r="39" spans="1:9" ht="14.1" customHeight="1"/>
    <row r="40" spans="1:9" ht="14.1" customHeight="1"/>
    <row r="41" spans="1:9" ht="21.2" customHeight="1">
      <c r="B41" s="1" t="s">
        <v>35</v>
      </c>
      <c r="C41" s="1" t="s">
        <v>41</v>
      </c>
    </row>
    <row r="42" spans="1:9" ht="21.2" customHeight="1">
      <c r="C42" s="1" t="s">
        <v>39</v>
      </c>
    </row>
    <row r="43" spans="1:9" ht="21.2" customHeight="1">
      <c r="C43" s="1" t="s">
        <v>38</v>
      </c>
    </row>
    <row r="44" spans="1:9" ht="21.2" customHeight="1">
      <c r="C44" s="1" t="s">
        <v>56</v>
      </c>
    </row>
    <row r="45" spans="1:9" ht="21.2" customHeight="1">
      <c r="C45" s="1" t="s">
        <v>57</v>
      </c>
    </row>
    <row r="46" spans="1:9" ht="21.2" customHeight="1">
      <c r="C46" s="1" t="s">
        <v>40</v>
      </c>
    </row>
    <row r="47" spans="1:9" ht="21.2" customHeight="1"/>
    <row r="48" spans="1:9" ht="18.75" customHeight="1" thickBot="1"/>
    <row r="49" spans="1:9" ht="22.5" customHeight="1">
      <c r="A49" s="64" t="s">
        <v>43</v>
      </c>
      <c r="B49" s="34" t="s">
        <v>12</v>
      </c>
      <c r="C49" s="34" t="s">
        <v>45</v>
      </c>
      <c r="D49" s="64" t="s">
        <v>16</v>
      </c>
      <c r="E49" s="34"/>
      <c r="F49" s="34" t="s">
        <v>13</v>
      </c>
      <c r="G49" s="64" t="s">
        <v>18</v>
      </c>
      <c r="H49" s="64" t="s">
        <v>20</v>
      </c>
      <c r="I49" s="64" t="s">
        <v>19</v>
      </c>
    </row>
    <row r="50" spans="1:9" ht="22.5" customHeight="1">
      <c r="A50" s="65"/>
      <c r="B50" s="38" t="s">
        <v>14</v>
      </c>
      <c r="C50" s="38" t="s">
        <v>15</v>
      </c>
      <c r="D50" s="65"/>
      <c r="E50" s="35"/>
      <c r="F50" s="38" t="s">
        <v>17</v>
      </c>
      <c r="G50" s="66"/>
      <c r="H50" s="65"/>
      <c r="I50" s="65"/>
    </row>
    <row r="51" spans="1:9" ht="19.7" customHeight="1" thickBot="1">
      <c r="A51" s="36"/>
      <c r="B51" s="9" t="s">
        <v>21</v>
      </c>
      <c r="C51" s="9" t="s">
        <v>21</v>
      </c>
      <c r="D51" s="36"/>
      <c r="E51" s="36"/>
      <c r="F51" s="9" t="s">
        <v>22</v>
      </c>
      <c r="G51" s="9" t="s">
        <v>42</v>
      </c>
      <c r="H51" s="35"/>
      <c r="I51" s="36"/>
    </row>
    <row r="52" spans="1:9">
      <c r="A52" s="10">
        <v>1</v>
      </c>
      <c r="B52" s="44">
        <v>235.99</v>
      </c>
      <c r="C52" s="23">
        <f t="shared" ref="C52:C58" si="0">$G$20</f>
        <v>214</v>
      </c>
      <c r="D52" s="23">
        <f>$B52-$C52</f>
        <v>21.990000000000009</v>
      </c>
      <c r="E52" s="27">
        <f>SQRT(2*9.81*D52)</f>
        <v>20.771225288846111</v>
      </c>
      <c r="F52" s="44">
        <v>0.05</v>
      </c>
      <c r="G52" s="44">
        <v>2.0550000000000002</v>
      </c>
      <c r="H52" s="12">
        <f>D52/F52</f>
        <v>439.80000000000018</v>
      </c>
      <c r="I52" s="12">
        <f>G52/(($G$15*$G$16)*F52*E52)</f>
        <v>0.79147954785450603</v>
      </c>
    </row>
    <row r="53" spans="1:9">
      <c r="A53" s="19">
        <v>2</v>
      </c>
      <c r="B53" s="45">
        <v>235.99</v>
      </c>
      <c r="C53" s="24">
        <f t="shared" si="0"/>
        <v>214</v>
      </c>
      <c r="D53" s="24">
        <f t="shared" ref="D53:D58" si="1">$B53-$C53</f>
        <v>21.990000000000009</v>
      </c>
      <c r="E53" s="28">
        <f t="shared" ref="E53:E58" si="2">SQRT(2*9.81*D53)</f>
        <v>20.771225288846111</v>
      </c>
      <c r="F53" s="32">
        <v>0.08</v>
      </c>
      <c r="G53" s="32">
        <v>2.7639999999999998</v>
      </c>
      <c r="H53" s="13">
        <f t="shared" ref="H53:H58" si="3">D53/F53</f>
        <v>274.87500000000011</v>
      </c>
      <c r="I53" s="13">
        <f t="shared" ref="I53:I58" si="4">G53/(($G$15*$G$16)*F53*E53)</f>
        <v>0.66534351285579507</v>
      </c>
    </row>
    <row r="54" spans="1:9">
      <c r="A54" s="19">
        <v>3</v>
      </c>
      <c r="B54" s="45">
        <v>235.99</v>
      </c>
      <c r="C54" s="24">
        <f t="shared" si="0"/>
        <v>214</v>
      </c>
      <c r="D54" s="24">
        <f t="shared" si="1"/>
        <v>21.990000000000009</v>
      </c>
      <c r="E54" s="29">
        <f t="shared" si="2"/>
        <v>20.771225288846111</v>
      </c>
      <c r="F54" s="45">
        <v>0.1</v>
      </c>
      <c r="G54" s="45">
        <v>3.2570000000000001</v>
      </c>
      <c r="H54" s="13">
        <f t="shared" si="3"/>
        <v>219.90000000000009</v>
      </c>
      <c r="I54" s="13">
        <f t="shared" si="4"/>
        <v>0.62721384120732993</v>
      </c>
    </row>
    <row r="55" spans="1:9">
      <c r="A55" s="19">
        <v>4</v>
      </c>
      <c r="B55" s="45">
        <v>235.99</v>
      </c>
      <c r="C55" s="24">
        <f t="shared" si="0"/>
        <v>214</v>
      </c>
      <c r="D55" s="24">
        <f t="shared" si="1"/>
        <v>21.990000000000009</v>
      </c>
      <c r="E55" s="30">
        <f t="shared" si="2"/>
        <v>20.771225288846111</v>
      </c>
      <c r="F55" s="11">
        <v>0.12</v>
      </c>
      <c r="G55" s="11">
        <v>3.9060000000000001</v>
      </c>
      <c r="H55" s="13">
        <f t="shared" si="3"/>
        <v>183.25000000000009</v>
      </c>
      <c r="I55" s="13">
        <f t="shared" si="4"/>
        <v>0.62682869300886068</v>
      </c>
    </row>
    <row r="56" spans="1:9">
      <c r="A56" s="19">
        <v>5</v>
      </c>
      <c r="B56" s="45">
        <v>235.99</v>
      </c>
      <c r="C56" s="24">
        <f t="shared" si="0"/>
        <v>214</v>
      </c>
      <c r="D56" s="24">
        <f t="shared" si="1"/>
        <v>21.990000000000009</v>
      </c>
      <c r="E56" s="29">
        <f t="shared" si="2"/>
        <v>20.771225288846111</v>
      </c>
      <c r="F56" s="45">
        <v>0.15</v>
      </c>
      <c r="G56" s="45">
        <v>4.508</v>
      </c>
      <c r="H56" s="13">
        <f t="shared" si="3"/>
        <v>146.60000000000008</v>
      </c>
      <c r="I56" s="13">
        <f t="shared" si="4"/>
        <v>0.57874935956660389</v>
      </c>
    </row>
    <row r="57" spans="1:9">
      <c r="A57" s="3">
        <v>6</v>
      </c>
      <c r="B57" s="11">
        <v>235.99</v>
      </c>
      <c r="C57" s="25">
        <f t="shared" si="0"/>
        <v>214</v>
      </c>
      <c r="D57" s="25">
        <f t="shared" si="1"/>
        <v>21.990000000000009</v>
      </c>
      <c r="E57" s="30">
        <f t="shared" si="2"/>
        <v>20.771225288846111</v>
      </c>
      <c r="F57" s="11">
        <v>0.2</v>
      </c>
      <c r="G57" s="11">
        <v>5.4640000000000004</v>
      </c>
      <c r="H57" s="13">
        <f t="shared" si="3"/>
        <v>109.95000000000005</v>
      </c>
      <c r="I57" s="13">
        <f t="shared" si="4"/>
        <v>0.52611243910912664</v>
      </c>
    </row>
    <row r="58" spans="1:9">
      <c r="A58" s="19">
        <v>7</v>
      </c>
      <c r="B58" s="45">
        <v>235.99</v>
      </c>
      <c r="C58" s="24">
        <f t="shared" si="0"/>
        <v>214</v>
      </c>
      <c r="D58" s="24">
        <f t="shared" si="1"/>
        <v>21.990000000000009</v>
      </c>
      <c r="E58" s="29">
        <f t="shared" si="2"/>
        <v>20.771225288846111</v>
      </c>
      <c r="F58" s="45">
        <v>0.25</v>
      </c>
      <c r="G58" s="45">
        <v>6.0060000000000002</v>
      </c>
      <c r="H58" s="13">
        <f t="shared" si="3"/>
        <v>87.960000000000036</v>
      </c>
      <c r="I58" s="13">
        <f t="shared" si="4"/>
        <v>0.46264001600137838</v>
      </c>
    </row>
    <row r="59" spans="1:9">
      <c r="A59" s="19">
        <v>8</v>
      </c>
      <c r="B59" s="45"/>
      <c r="C59" s="24"/>
      <c r="D59" s="24"/>
      <c r="E59" s="29"/>
      <c r="F59" s="33"/>
      <c r="G59" s="33"/>
      <c r="H59" s="13"/>
      <c r="I59" s="13"/>
    </row>
    <row r="60" spans="1:9">
      <c r="A60" s="19">
        <v>9</v>
      </c>
      <c r="B60" s="45"/>
      <c r="C60" s="24"/>
      <c r="D60" s="24"/>
      <c r="E60" s="29"/>
      <c r="F60" s="33"/>
      <c r="G60" s="33"/>
      <c r="H60" s="13"/>
      <c r="I60" s="13"/>
    </row>
    <row r="61" spans="1:9">
      <c r="A61" s="19">
        <v>10</v>
      </c>
      <c r="B61" s="45"/>
      <c r="C61" s="24"/>
      <c r="D61" s="24"/>
      <c r="E61" s="29"/>
      <c r="F61" s="33"/>
      <c r="G61" s="33"/>
      <c r="H61" s="13"/>
      <c r="I61" s="13"/>
    </row>
    <row r="62" spans="1:9">
      <c r="A62" s="19">
        <v>11</v>
      </c>
      <c r="B62" s="45"/>
      <c r="C62" s="24"/>
      <c r="D62" s="24"/>
      <c r="E62" s="29"/>
      <c r="F62" s="33"/>
      <c r="G62" s="33"/>
      <c r="H62" s="13"/>
      <c r="I62" s="13"/>
    </row>
    <row r="63" spans="1:9">
      <c r="A63" s="19">
        <v>12</v>
      </c>
      <c r="B63" s="45"/>
      <c r="C63" s="24"/>
      <c r="D63" s="24"/>
      <c r="E63" s="29"/>
      <c r="F63" s="33"/>
      <c r="G63" s="33"/>
      <c r="H63" s="13"/>
      <c r="I63" s="13"/>
    </row>
    <row r="64" spans="1:9">
      <c r="A64" s="19">
        <v>13</v>
      </c>
      <c r="B64" s="45"/>
      <c r="C64" s="24"/>
      <c r="D64" s="24"/>
      <c r="E64" s="29"/>
      <c r="F64" s="33"/>
      <c r="G64" s="33"/>
      <c r="H64" s="13"/>
      <c r="I64" s="13"/>
    </row>
    <row r="65" spans="1:9">
      <c r="A65" s="19">
        <v>14</v>
      </c>
      <c r="B65" s="45"/>
      <c r="C65" s="24"/>
      <c r="D65" s="24"/>
      <c r="E65" s="29"/>
      <c r="F65" s="33"/>
      <c r="G65" s="33"/>
      <c r="H65" s="13"/>
      <c r="I65" s="13"/>
    </row>
    <row r="66" spans="1:9" ht="24.75" thickBot="1">
      <c r="A66" s="20">
        <v>15</v>
      </c>
      <c r="B66" s="22"/>
      <c r="C66" s="26"/>
      <c r="D66" s="26"/>
      <c r="E66" s="31"/>
      <c r="F66" s="21"/>
      <c r="G66" s="21"/>
      <c r="H66" s="14"/>
      <c r="I66" s="14"/>
    </row>
    <row r="69" spans="1:9">
      <c r="A69" s="67"/>
      <c r="B69" s="67"/>
      <c r="C69" s="67"/>
      <c r="D69" s="67"/>
      <c r="E69" s="67"/>
      <c r="F69" s="67"/>
      <c r="G69" s="67"/>
      <c r="H69" s="67"/>
      <c r="I69" s="67"/>
    </row>
    <row r="70" spans="1:9">
      <c r="A70" s="67"/>
      <c r="B70" s="67"/>
      <c r="C70" s="67"/>
      <c r="D70" s="67"/>
      <c r="E70" s="67"/>
      <c r="F70" s="67"/>
      <c r="G70" s="67"/>
      <c r="H70" s="67"/>
      <c r="I70" s="67"/>
    </row>
    <row r="71" spans="1:9">
      <c r="A71" s="67"/>
      <c r="B71" s="67"/>
      <c r="C71" s="67"/>
      <c r="D71" s="67"/>
      <c r="E71" s="67"/>
      <c r="F71" s="67"/>
      <c r="G71" s="67"/>
      <c r="H71" s="67"/>
      <c r="I71" s="67"/>
    </row>
    <row r="72" spans="1:9">
      <c r="A72" s="67"/>
      <c r="B72" s="67"/>
      <c r="C72" s="67"/>
      <c r="D72" s="67"/>
      <c r="E72" s="67"/>
      <c r="F72" s="67"/>
      <c r="G72" s="67"/>
      <c r="H72" s="67"/>
      <c r="I72" s="67"/>
    </row>
    <row r="73" spans="1:9">
      <c r="A73" s="67"/>
      <c r="B73" s="67"/>
      <c r="C73" s="67"/>
      <c r="D73" s="67"/>
      <c r="E73" s="67"/>
      <c r="F73" s="67"/>
      <c r="G73" s="67"/>
      <c r="H73" s="67"/>
      <c r="I73" s="67"/>
    </row>
    <row r="74" spans="1:9">
      <c r="A74" s="67"/>
      <c r="B74" s="67"/>
      <c r="C74" s="67"/>
      <c r="D74" s="67"/>
      <c r="E74" s="67"/>
      <c r="F74" s="67"/>
      <c r="G74" s="67"/>
      <c r="H74" s="67"/>
      <c r="I74" s="67"/>
    </row>
    <row r="75" spans="1:9">
      <c r="A75" s="67"/>
      <c r="B75" s="67"/>
      <c r="C75" s="67"/>
      <c r="D75" s="67"/>
      <c r="E75" s="67"/>
      <c r="F75" s="67"/>
      <c r="G75" s="67"/>
      <c r="H75" s="67"/>
      <c r="I75" s="67"/>
    </row>
    <row r="76" spans="1:9">
      <c r="A76" s="67"/>
      <c r="B76" s="67"/>
      <c r="C76" s="67"/>
      <c r="D76" s="67"/>
      <c r="E76" s="67"/>
      <c r="F76" s="67"/>
      <c r="G76" s="67"/>
      <c r="H76" s="67"/>
      <c r="I76" s="67"/>
    </row>
    <row r="77" spans="1:9">
      <c r="A77" s="67"/>
      <c r="B77" s="67"/>
      <c r="C77" s="67"/>
      <c r="D77" s="67"/>
      <c r="E77" s="67"/>
      <c r="F77" s="67"/>
      <c r="G77" s="67"/>
      <c r="H77" s="67"/>
      <c r="I77" s="67"/>
    </row>
    <row r="78" spans="1:9">
      <c r="A78" s="67"/>
      <c r="B78" s="67"/>
      <c r="C78" s="67"/>
      <c r="D78" s="67"/>
      <c r="E78" s="67"/>
      <c r="F78" s="67"/>
      <c r="G78" s="67"/>
      <c r="H78" s="67"/>
      <c r="I78" s="67"/>
    </row>
    <row r="79" spans="1:9">
      <c r="A79" s="67"/>
      <c r="B79" s="67"/>
      <c r="C79" s="67"/>
      <c r="D79" s="67"/>
      <c r="E79" s="67"/>
      <c r="F79" s="67"/>
      <c r="G79" s="67"/>
      <c r="H79" s="67"/>
      <c r="I79" s="67"/>
    </row>
    <row r="80" spans="1:9">
      <c r="A80" s="67"/>
      <c r="B80" s="67"/>
      <c r="C80" s="67"/>
      <c r="D80" s="67"/>
      <c r="E80" s="67"/>
      <c r="F80" s="67"/>
      <c r="G80" s="67"/>
      <c r="H80" s="67"/>
      <c r="I80" s="67"/>
    </row>
    <row r="81" spans="1:9">
      <c r="A81" s="59">
        <v>3</v>
      </c>
      <c r="B81" s="2" t="s">
        <v>44</v>
      </c>
    </row>
    <row r="82" spans="1:9" ht="11.25" customHeight="1" thickBot="1"/>
    <row r="83" spans="1:9" ht="22.5" customHeight="1">
      <c r="A83" s="64" t="s">
        <v>43</v>
      </c>
      <c r="B83" s="47" t="s">
        <v>12</v>
      </c>
      <c r="C83" s="64" t="s">
        <v>46</v>
      </c>
      <c r="D83" s="64" t="s">
        <v>16</v>
      </c>
      <c r="E83" s="34" t="s">
        <v>13</v>
      </c>
      <c r="F83" s="64" t="s">
        <v>20</v>
      </c>
      <c r="G83" s="64" t="s">
        <v>19</v>
      </c>
      <c r="H83" s="64" t="s">
        <v>48</v>
      </c>
      <c r="I83" s="64"/>
    </row>
    <row r="84" spans="1:9" ht="22.5" customHeight="1">
      <c r="A84" s="65"/>
      <c r="B84" s="48" t="s">
        <v>14</v>
      </c>
      <c r="C84" s="65"/>
      <c r="D84" s="65"/>
      <c r="E84" s="38" t="s">
        <v>17</v>
      </c>
      <c r="F84" s="65"/>
      <c r="G84" s="65"/>
      <c r="H84" s="65"/>
      <c r="I84" s="65"/>
    </row>
    <row r="85" spans="1:9" ht="19.7" customHeight="1" thickBot="1">
      <c r="A85" s="68"/>
      <c r="B85" s="49" t="s">
        <v>21</v>
      </c>
      <c r="C85" s="37" t="s">
        <v>21</v>
      </c>
      <c r="D85" s="68"/>
      <c r="E85" s="9" t="s">
        <v>22</v>
      </c>
      <c r="F85" s="68"/>
      <c r="G85" s="68"/>
      <c r="H85" s="69" t="s">
        <v>42</v>
      </c>
      <c r="I85" s="69"/>
    </row>
    <row r="86" spans="1:9" ht="21.2" customHeight="1">
      <c r="A86" s="54">
        <v>1</v>
      </c>
      <c r="B86" s="50">
        <v>235.99</v>
      </c>
      <c r="C86" s="16">
        <f t="shared" ref="C86:C92" si="5">$G$20</f>
        <v>214</v>
      </c>
      <c r="D86" s="16">
        <f>B86-C86</f>
        <v>21.990000000000009</v>
      </c>
      <c r="E86" s="44">
        <v>0.05</v>
      </c>
      <c r="F86" s="39">
        <f>D86/E86</f>
        <v>439.80000000000018</v>
      </c>
      <c r="G86" s="39">
        <f>(0.0008*F86)+0.4345</f>
        <v>0.78634000000000015</v>
      </c>
      <c r="H86" s="70">
        <f>G86*($G$15*$G$16)*E86*(2*9.81*D86)^0.5</f>
        <v>2.0416556617039068</v>
      </c>
      <c r="I86" s="70"/>
    </row>
    <row r="87" spans="1:9" ht="21.2" customHeight="1">
      <c r="A87" s="55">
        <v>2</v>
      </c>
      <c r="B87" s="51">
        <v>235.99</v>
      </c>
      <c r="C87" s="17">
        <f t="shared" si="5"/>
        <v>214</v>
      </c>
      <c r="D87" s="17">
        <f t="shared" ref="D87:D92" si="6">B87-C87</f>
        <v>21.990000000000009</v>
      </c>
      <c r="E87" s="45">
        <v>0.08</v>
      </c>
      <c r="F87" s="40">
        <f t="shared" ref="F87:F92" si="7">D87/E87</f>
        <v>274.87500000000011</v>
      </c>
      <c r="G87" s="40">
        <f>(0.0008*F87)+0.4345</f>
        <v>0.65440000000000009</v>
      </c>
      <c r="H87" s="71">
        <f t="shared" ref="H87:H92" si="8">G87*($G$15*$G$16)*E87*(2*9.81*D87)^0.5</f>
        <v>2.7185379658041793</v>
      </c>
      <c r="I87" s="71"/>
    </row>
    <row r="88" spans="1:9" ht="21.2" customHeight="1">
      <c r="A88" s="55">
        <v>3</v>
      </c>
      <c r="B88" s="51">
        <v>235.99</v>
      </c>
      <c r="C88" s="17">
        <f t="shared" si="5"/>
        <v>214</v>
      </c>
      <c r="D88" s="17">
        <f t="shared" si="6"/>
        <v>21.990000000000009</v>
      </c>
      <c r="E88" s="45">
        <v>0.1</v>
      </c>
      <c r="F88" s="40">
        <f t="shared" si="7"/>
        <v>219.90000000000009</v>
      </c>
      <c r="G88" s="40">
        <f t="shared" ref="G88:G92" si="9">(0.0008*F88)+0.4345</f>
        <v>0.61042000000000007</v>
      </c>
      <c r="H88" s="71">
        <f t="shared" si="8"/>
        <v>3.1697928352043609</v>
      </c>
      <c r="I88" s="71"/>
    </row>
    <row r="89" spans="1:9" ht="21.2" customHeight="1">
      <c r="A89" s="55">
        <v>4</v>
      </c>
      <c r="B89" s="51">
        <v>235.99</v>
      </c>
      <c r="C89" s="17">
        <f t="shared" si="5"/>
        <v>214</v>
      </c>
      <c r="D89" s="17">
        <f t="shared" si="6"/>
        <v>21.990000000000009</v>
      </c>
      <c r="E89" s="45">
        <v>0.12</v>
      </c>
      <c r="F89" s="40">
        <f t="shared" si="7"/>
        <v>183.25000000000009</v>
      </c>
      <c r="G89" s="40">
        <f t="shared" si="9"/>
        <v>0.58110000000000006</v>
      </c>
      <c r="H89" s="71">
        <f t="shared" si="8"/>
        <v>3.6210477046045426</v>
      </c>
      <c r="I89" s="71"/>
    </row>
    <row r="90" spans="1:9" ht="21.2" customHeight="1">
      <c r="A90" s="55">
        <v>5</v>
      </c>
      <c r="B90" s="51">
        <v>235.99</v>
      </c>
      <c r="C90" s="17">
        <f t="shared" si="5"/>
        <v>214</v>
      </c>
      <c r="D90" s="17">
        <f t="shared" si="6"/>
        <v>21.990000000000009</v>
      </c>
      <c r="E90" s="45">
        <v>0.15</v>
      </c>
      <c r="F90" s="40">
        <f t="shared" si="7"/>
        <v>146.60000000000008</v>
      </c>
      <c r="G90" s="40">
        <f t="shared" si="9"/>
        <v>0.55178000000000005</v>
      </c>
      <c r="H90" s="71">
        <f t="shared" si="8"/>
        <v>4.2979300087048156</v>
      </c>
      <c r="I90" s="71"/>
    </row>
    <row r="91" spans="1:9" ht="21.2" customHeight="1">
      <c r="A91" s="55">
        <v>6</v>
      </c>
      <c r="B91" s="51">
        <v>235.99</v>
      </c>
      <c r="C91" s="17">
        <f t="shared" si="5"/>
        <v>214</v>
      </c>
      <c r="D91" s="17">
        <f t="shared" si="6"/>
        <v>21.990000000000009</v>
      </c>
      <c r="E91" s="45">
        <v>0.2</v>
      </c>
      <c r="F91" s="40">
        <f t="shared" si="7"/>
        <v>109.95000000000005</v>
      </c>
      <c r="G91" s="40">
        <f t="shared" si="9"/>
        <v>0.52246000000000004</v>
      </c>
      <c r="H91" s="71">
        <f t="shared" si="8"/>
        <v>5.4260671822052702</v>
      </c>
      <c r="I91" s="71"/>
    </row>
    <row r="92" spans="1:9" ht="21.2" customHeight="1">
      <c r="A92" s="55">
        <v>7</v>
      </c>
      <c r="B92" s="51">
        <v>235.99</v>
      </c>
      <c r="C92" s="17">
        <f t="shared" si="5"/>
        <v>214</v>
      </c>
      <c r="D92" s="17">
        <f t="shared" si="6"/>
        <v>21.990000000000009</v>
      </c>
      <c r="E92" s="45">
        <v>0.25</v>
      </c>
      <c r="F92" s="40">
        <f t="shared" si="7"/>
        <v>87.960000000000036</v>
      </c>
      <c r="G92" s="40">
        <f t="shared" si="9"/>
        <v>0.50486799999999998</v>
      </c>
      <c r="H92" s="71">
        <f t="shared" si="8"/>
        <v>6.5542043557057239</v>
      </c>
      <c r="I92" s="71"/>
    </row>
    <row r="93" spans="1:9" ht="21.2" customHeight="1">
      <c r="A93" s="56"/>
      <c r="B93" s="52"/>
      <c r="C93" s="17"/>
      <c r="D93" s="17"/>
      <c r="E93" s="45"/>
      <c r="F93" s="40"/>
      <c r="G93" s="40"/>
      <c r="H93" s="71"/>
      <c r="I93" s="71"/>
    </row>
    <row r="94" spans="1:9" ht="21.2" customHeight="1">
      <c r="A94" s="56"/>
      <c r="B94" s="52"/>
      <c r="C94" s="17"/>
      <c r="D94" s="17"/>
      <c r="E94" s="45"/>
      <c r="F94" s="40"/>
      <c r="G94" s="40"/>
      <c r="H94" s="71"/>
      <c r="I94" s="71"/>
    </row>
    <row r="95" spans="1:9" ht="21.2" customHeight="1">
      <c r="A95" s="56"/>
      <c r="B95" s="52"/>
      <c r="C95" s="17"/>
      <c r="D95" s="17"/>
      <c r="E95" s="45"/>
      <c r="F95" s="40"/>
      <c r="G95" s="40"/>
      <c r="H95" s="71"/>
      <c r="I95" s="71"/>
    </row>
    <row r="96" spans="1:9" ht="21.2" customHeight="1">
      <c r="A96" s="56"/>
      <c r="B96" s="52"/>
      <c r="C96" s="17"/>
      <c r="D96" s="17"/>
      <c r="E96" s="45"/>
      <c r="F96" s="40"/>
      <c r="G96" s="40"/>
      <c r="H96" s="71"/>
      <c r="I96" s="71"/>
    </row>
    <row r="97" spans="1:9" ht="21.2" customHeight="1">
      <c r="A97" s="56"/>
      <c r="B97" s="52"/>
      <c r="C97" s="17"/>
      <c r="D97" s="17"/>
      <c r="E97" s="11"/>
      <c r="F97" s="43"/>
      <c r="G97" s="40"/>
      <c r="H97" s="71"/>
      <c r="I97" s="71"/>
    </row>
    <row r="98" spans="1:9" ht="21.2" customHeight="1">
      <c r="A98" s="56"/>
      <c r="B98" s="52"/>
      <c r="C98" s="17"/>
      <c r="D98" s="17"/>
      <c r="E98" s="45"/>
      <c r="F98" s="40"/>
      <c r="G98" s="40"/>
      <c r="H98" s="71"/>
      <c r="I98" s="71"/>
    </row>
    <row r="99" spans="1:9" ht="21.2" customHeight="1">
      <c r="A99" s="56"/>
      <c r="B99" s="52"/>
      <c r="C99" s="42"/>
      <c r="D99" s="17"/>
      <c r="E99" s="11"/>
      <c r="F99" s="43"/>
      <c r="G99" s="40"/>
      <c r="H99" s="71"/>
      <c r="I99" s="71"/>
    </row>
    <row r="100" spans="1:9" ht="21.2" customHeight="1" thickBot="1">
      <c r="A100" s="57"/>
      <c r="B100" s="53"/>
      <c r="C100" s="18"/>
      <c r="D100" s="18"/>
      <c r="E100" s="46"/>
      <c r="F100" s="41"/>
      <c r="G100" s="41"/>
      <c r="H100" s="72"/>
      <c r="I100" s="72"/>
    </row>
    <row r="101" spans="1:9" ht="21.2" customHeight="1">
      <c r="A101" s="15" t="s">
        <v>50</v>
      </c>
    </row>
    <row r="102" spans="1:9" ht="21.2" customHeight="1">
      <c r="B102" s="15" t="s">
        <v>47</v>
      </c>
    </row>
  </sheetData>
  <mergeCells count="32">
    <mergeCell ref="H91:I91"/>
    <mergeCell ref="H92:I92"/>
    <mergeCell ref="H93:I93"/>
    <mergeCell ref="H94:I94"/>
    <mergeCell ref="H100:I100"/>
    <mergeCell ref="H95:I95"/>
    <mergeCell ref="H96:I96"/>
    <mergeCell ref="H97:I97"/>
    <mergeCell ref="H98:I98"/>
    <mergeCell ref="H99:I99"/>
    <mergeCell ref="H86:I86"/>
    <mergeCell ref="H87:I87"/>
    <mergeCell ref="H88:I88"/>
    <mergeCell ref="H89:I89"/>
    <mergeCell ref="H90:I90"/>
    <mergeCell ref="A69:I80"/>
    <mergeCell ref="C83:C84"/>
    <mergeCell ref="D83:D85"/>
    <mergeCell ref="F83:F85"/>
    <mergeCell ref="G83:G85"/>
    <mergeCell ref="H83:I84"/>
    <mergeCell ref="H85:I85"/>
    <mergeCell ref="A83:A85"/>
    <mergeCell ref="B1:I1"/>
    <mergeCell ref="B2:I2"/>
    <mergeCell ref="B3:I3"/>
    <mergeCell ref="A25:I34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142875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2022-02-15T03:47:17Z</cp:lastPrinted>
  <dcterms:created xsi:type="dcterms:W3CDTF">2012-08-31T03:29:15Z</dcterms:created>
  <dcterms:modified xsi:type="dcterms:W3CDTF">2022-02-17T03:38:02Z</dcterms:modified>
</cp:coreProperties>
</file>