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ฏชา\50 สถานี ปี2557\ผลงาน54-56\11 แห่ง ปรับแก้\"/>
    </mc:Choice>
  </mc:AlternateContent>
  <bookViews>
    <workbookView xWindow="240" yWindow="285" windowWidth="19155" windowHeight="8325"/>
  </bookViews>
  <sheets>
    <sheet name="แม่แตง - ปตร.ปากคลองซอย 7L-RMC" sheetId="4" r:id="rId1"/>
  </sheets>
  <definedNames>
    <definedName name="_xlnm.Print_Area" localSheetId="0">'แม่แตง - ปตร.ปากคลองซอย 7L-RMC'!$A$1:$J$106</definedName>
  </definedNames>
  <calcPr calcId="152511"/>
</workbook>
</file>

<file path=xl/calcChain.xml><?xml version="1.0" encoding="utf-8"?>
<calcChain xmlns="http://schemas.openxmlformats.org/spreadsheetml/2006/main">
  <c r="E96" i="4" l="1"/>
  <c r="D96" i="4"/>
  <c r="G96" i="4" s="1"/>
  <c r="H96" i="4" s="1"/>
  <c r="D58" i="4"/>
  <c r="E58" i="4" s="1"/>
  <c r="F58" i="4"/>
  <c r="I58" i="4" s="1"/>
  <c r="E93" i="4"/>
  <c r="E94" i="4"/>
  <c r="E95" i="4"/>
  <c r="E92" i="4"/>
  <c r="D93" i="4"/>
  <c r="G93" i="4" s="1"/>
  <c r="H93" i="4" s="1"/>
  <c r="I93" i="4" s="1"/>
  <c r="D94" i="4"/>
  <c r="G94" i="4" s="1"/>
  <c r="H94" i="4" s="1"/>
  <c r="I94" i="4" s="1"/>
  <c r="D95" i="4"/>
  <c r="G95" i="4" s="1"/>
  <c r="H95" i="4" s="1"/>
  <c r="I95" i="4" s="1"/>
  <c r="D92" i="4"/>
  <c r="G92" i="4" s="1"/>
  <c r="H92" i="4" s="1"/>
  <c r="F55" i="4"/>
  <c r="I55" i="4" s="1"/>
  <c r="F56" i="4"/>
  <c r="F57" i="4"/>
  <c r="I57" i="4" s="1"/>
  <c r="F54" i="4"/>
  <c r="I54" i="4" s="1"/>
  <c r="D55" i="4"/>
  <c r="E55" i="4" s="1"/>
  <c r="J55" i="4" s="1"/>
  <c r="D56" i="4"/>
  <c r="E56" i="4" s="1"/>
  <c r="D57" i="4"/>
  <c r="E57" i="4"/>
  <c r="J57" i="4" s="1"/>
  <c r="D54" i="4"/>
  <c r="E54" i="4" s="1"/>
  <c r="J58" i="4" l="1"/>
  <c r="I96" i="4"/>
  <c r="I92" i="4"/>
  <c r="J56" i="4"/>
  <c r="J54" i="4"/>
  <c r="I56" i="4"/>
</calcChain>
</file>

<file path=xl/sharedStrings.xml><?xml version="1.0" encoding="utf-8"?>
<sst xmlns="http://schemas.openxmlformats.org/spreadsheetml/2006/main" count="95" uniqueCount="72">
  <si>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</si>
  <si>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</si>
  <si>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</si>
  <si>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</si>
  <si>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</si>
  <si>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</si>
  <si>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</si>
  <si>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</si>
  <si>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</si>
  <si>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</si>
  <si>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</si>
  <si>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</si>
  <si>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</si>
  <si>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</si>
  <si>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</si>
  <si>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</si>
  <si>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</si>
  <si>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</si>
  <si>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</si>
  <si>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</si>
  <si>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</si>
  <si>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</si>
  <si>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</si>
  <si>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</si>
  <si>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</si>
  <si>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</si>
  <si>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</si>
  <si>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</si>
  <si>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</si>
  <si>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</si>
  <si>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</si>
  <si>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</si>
  <si>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</si>
  <si>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</si>
  <si>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</si>
  <si>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</si>
  <si>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</si>
  <si>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</si>
  <si>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</si>
  <si>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</si>
  <si>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</si>
  <si>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</si>
  <si>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</si>
  <si>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</si>
  <si>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</si>
  <si>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</si>
  <si>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</si>
  <si>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</si>
  <si>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</si>
  <si>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</si>
  <si>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</si>
  <si>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</si>
  <si>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</si>
  <si>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</si>
  <si>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</si>
  <si>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</si>
  <si>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</si>
  <si>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</si>
  <si>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</si>
  <si>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</si>
  <si>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</si>
  <si>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เส้นผ่านศูนย์กลางท่อ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</si>
  <si>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</si>
  <si>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เชียงใหม่</t>
  </si>
  <si>
    <t>เมตร (ร.ท.ก.)</t>
  </si>
  <si>
    <t>(งบประมาณเงินทุนหมุนเวียนเพื่อการชลประทาน ปี 2554)</t>
  </si>
  <si>
    <t>ปตร.ปากคลองซอย 7L - RMC</t>
  </si>
  <si>
    <t>โครงการส่งน้ำและบำรุงรักษา แม่แตง</t>
  </si>
  <si>
    <t>แม่แตง</t>
  </si>
  <si>
    <t>N  2080300</t>
  </si>
  <si>
    <t>E  496100</t>
  </si>
  <si>
    <t>18+804.60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</si>
</sst>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000"/>
    <numFmt numFmtId="189" formatCode="0."/>
  </numFmts>
  <fonts count="18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15"/>
      <color indexed="8"/>
      <name val="TH SarabunPSK"/>
      <family val="2"/>
    </font>
    <font>
      <sz val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87" fontId="9" fillId="3" borderId="3" xfId="0" applyNumberFormat="1" applyFont="1" applyFill="1" applyBorder="1" applyAlignment="1">
      <alignment horizontal="center" vertical="center"/>
    </xf>
    <xf numFmtId="187" fontId="9" fillId="3" borderId="4" xfId="0" applyNumberFormat="1" applyFont="1" applyFill="1" applyBorder="1" applyAlignment="1">
      <alignment horizontal="center" vertical="center"/>
    </xf>
    <xf numFmtId="187" fontId="9" fillId="3" borderId="5" xfId="0" applyNumberFormat="1" applyFont="1" applyFill="1" applyBorder="1" applyAlignment="1">
      <alignment horizontal="center" vertical="center"/>
    </xf>
    <xf numFmtId="0" fontId="12" fillId="0" borderId="0" xfId="0" applyFont="1"/>
    <xf numFmtId="2" fontId="9" fillId="4" borderId="3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9" fillId="0" borderId="5" xfId="0" applyFont="1" applyBorder="1"/>
    <xf numFmtId="2" fontId="9" fillId="0" borderId="5" xfId="0" applyNumberFormat="1" applyFont="1" applyBorder="1"/>
    <xf numFmtId="2" fontId="9" fillId="3" borderId="3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188" fontId="9" fillId="3" borderId="3" xfId="0" applyNumberFormat="1" applyFont="1" applyFill="1" applyBorder="1" applyAlignment="1">
      <alignment horizontal="center" vertical="center"/>
    </xf>
    <xf numFmtId="188" fontId="9" fillId="3" borderId="0" xfId="0" applyNumberFormat="1" applyFont="1" applyFill="1" applyBorder="1" applyAlignment="1">
      <alignment horizontal="center" vertical="center"/>
    </xf>
    <xf numFmtId="188" fontId="9" fillId="3" borderId="4" xfId="0" applyNumberFormat="1" applyFont="1" applyFill="1" applyBorder="1" applyAlignment="1">
      <alignment horizontal="center" vertical="center"/>
    </xf>
    <xf numFmtId="188" fontId="9" fillId="3" borderId="1" xfId="0" applyNumberFormat="1" applyFont="1" applyFill="1" applyBorder="1" applyAlignment="1">
      <alignment horizontal="center" vertical="center"/>
    </xf>
    <xf numFmtId="188" fontId="9" fillId="3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7" fontId="9" fillId="4" borderId="3" xfId="0" applyNumberFormat="1" applyFont="1" applyFill="1" applyBorder="1" applyAlignment="1">
      <alignment horizontal="center" vertical="center"/>
    </xf>
    <xf numFmtId="187" fontId="9" fillId="4" borderId="4" xfId="0" applyNumberFormat="1" applyFont="1" applyFill="1" applyBorder="1" applyAlignment="1">
      <alignment horizontal="center" vertical="center"/>
    </xf>
    <xf numFmtId="187" fontId="9" fillId="4" borderId="5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89" fontId="9" fillId="0" borderId="3" xfId="0" applyNumberFormat="1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189" fontId="9" fillId="0" borderId="1" xfId="0" applyNumberFormat="1" applyFont="1" applyBorder="1" applyAlignment="1">
      <alignment horizontal="center" vertical="center"/>
    </xf>
    <xf numFmtId="189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8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1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6" fillId="0" borderId="0" xfId="0" applyFont="1"/>
    <xf numFmtId="0" fontId="1" fillId="0" borderId="0" xfId="0" applyFont="1" applyFill="1"/>
    <xf numFmtId="187" fontId="8" fillId="0" borderId="1" xfId="0" applyNumberFormat="1" applyFont="1" applyFill="1" applyBorder="1" applyAlignment="1">
      <alignment horizontal="center"/>
    </xf>
    <xf numFmtId="187" fontId="9" fillId="0" borderId="3" xfId="0" applyNumberFormat="1" applyFont="1" applyBorder="1" applyAlignment="1">
      <alignment horizontal="center" vertical="center"/>
    </xf>
    <xf numFmtId="187" fontId="9" fillId="0" borderId="4" xfId="0" applyNumberFormat="1" applyFont="1" applyBorder="1" applyAlignment="1">
      <alignment horizontal="center" vertical="center"/>
    </xf>
    <xf numFmtId="187" fontId="9" fillId="0" borderId="0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/>
    </xf>
    <xf numFmtId="187" fontId="9" fillId="4" borderId="6" xfId="0" applyNumberFormat="1" applyFont="1" applyFill="1" applyBorder="1" applyAlignment="1">
      <alignment horizontal="center" vertical="center"/>
    </xf>
    <xf numFmtId="187" fontId="9" fillId="4" borderId="0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8" fontId="9" fillId="5" borderId="4" xfId="0" applyNumberFormat="1" applyFont="1" applyFill="1" applyBorder="1" applyAlignment="1">
      <alignment horizontal="center" vertical="center"/>
    </xf>
    <xf numFmtId="188" fontId="9" fillId="5" borderId="5" xfId="0" applyNumberFormat="1" applyFont="1" applyFill="1" applyBorder="1" applyAlignment="1">
      <alignment horizontal="center" vertical="center"/>
    </xf>
    <xf numFmtId="188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ปตร.ปากคลองซอย 7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- RMC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แม่แตง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2345118779193082"/>
          <c:y val="3.3271824401451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16925882542247661"/>
                  <c:y val="-0.2108705748935969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'แม่แตง - ปตร.ปากคลองซอย 7L-RMC'!$I$54:$I$58</c:f>
              <c:numCache>
                <c:formatCode>0.000</c:formatCode>
                <c:ptCount val="5"/>
                <c:pt idx="0">
                  <c:v>3.5599999999999454</c:v>
                </c:pt>
                <c:pt idx="1">
                  <c:v>2.3549999999999827</c:v>
                </c:pt>
                <c:pt idx="2">
                  <c:v>1.9366666666666532</c:v>
                </c:pt>
                <c:pt idx="3">
                  <c:v>1.639999999999997</c:v>
                </c:pt>
                <c:pt idx="4">
                  <c:v>1.4119999999999919</c:v>
                </c:pt>
              </c:numCache>
            </c:numRef>
          </c:xVal>
          <c:yVal>
            <c:numRef>
              <c:f>'แม่แตง - ปตร.ปากคลองซอย 7L-RMC'!$J$54:$J$58</c:f>
              <c:numCache>
                <c:formatCode>0.000</c:formatCode>
                <c:ptCount val="5"/>
                <c:pt idx="0">
                  <c:v>3.6960032993903186E-2</c:v>
                </c:pt>
                <c:pt idx="1">
                  <c:v>0.15940010481700287</c:v>
                </c:pt>
                <c:pt idx="2">
                  <c:v>0.27831894856730016</c:v>
                </c:pt>
                <c:pt idx="3">
                  <c:v>0.36625191565881482</c:v>
                </c:pt>
                <c:pt idx="4">
                  <c:v>0.38351815036223469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665456"/>
        <c:axId val="443664896"/>
      </c:scatterChart>
      <c:valAx>
        <c:axId val="443665456"/>
        <c:scaling>
          <c:logBase val="10"/>
          <c:orientation val="minMax"/>
          <c:max val="1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399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43664896"/>
        <c:crossesAt val="0.01"/>
        <c:crossBetween val="midCat"/>
      </c:valAx>
      <c:valAx>
        <c:axId val="443664896"/>
        <c:scaling>
          <c:logBase val="10"/>
          <c:orientation val="minMax"/>
          <c:max val="1"/>
          <c:min val="0.0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43665456"/>
        <c:crossesAt val="1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361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14</xdr:row>
      <xdr:rowOff>219075</xdr:rowOff>
    </xdr:from>
    <xdr:to>
      <xdr:col>2</xdr:col>
      <xdr:colOff>428625</xdr:colOff>
      <xdr:row>15</xdr:row>
      <xdr:rowOff>133350</xdr:rowOff>
    </xdr:to>
    <xdr:cxnSp macro="">
      <xdr:nvCxnSpPr>
        <xdr:cNvPr id="3" name="ตัวเชื่อมต่อตรง 2"/>
        <xdr:cNvCxnSpPr/>
      </xdr:nvCxnSpPr>
      <xdr:spPr>
        <a:xfrm flipV="1">
          <a:off x="1381125" y="40005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73</xdr:row>
      <xdr:rowOff>161925</xdr:rowOff>
    </xdr:from>
    <xdr:to>
      <xdr:col>9</xdr:col>
      <xdr:colOff>504825</xdr:colOff>
      <xdr:row>85</xdr:row>
      <xdr:rowOff>142875</xdr:rowOff>
    </xdr:to>
    <xdr:graphicFrame macro="">
      <xdr:nvGraphicFramePr>
        <xdr:cNvPr id="436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36</xdr:row>
      <xdr:rowOff>285750</xdr:rowOff>
    </xdr:from>
    <xdr:to>
      <xdr:col>1</xdr:col>
      <xdr:colOff>323850</xdr:colOff>
      <xdr:row>37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66725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37</xdr:row>
      <xdr:rowOff>304800</xdr:rowOff>
    </xdr:from>
    <xdr:to>
      <xdr:col>1</xdr:col>
      <xdr:colOff>304800</xdr:colOff>
      <xdr:row>38</xdr:row>
      <xdr:rowOff>171450</xdr:rowOff>
    </xdr:to>
    <xdr:cxnSp macro="">
      <xdr:nvCxnSpPr>
        <xdr:cNvPr id="10" name="ตัวเชื่อมต่อตรง 9"/>
        <xdr:cNvCxnSpPr/>
      </xdr:nvCxnSpPr>
      <xdr:spPr>
        <a:xfrm flipV="1">
          <a:off x="447675" y="9896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36</xdr:row>
      <xdr:rowOff>228600</xdr:rowOff>
    </xdr:from>
    <xdr:to>
      <xdr:col>9</xdr:col>
      <xdr:colOff>361950</xdr:colOff>
      <xdr:row>41</xdr:row>
      <xdr:rowOff>123825</xdr:rowOff>
    </xdr:to>
    <xdr:pic>
      <xdr:nvPicPr>
        <xdr:cNvPr id="436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628650</xdr:colOff>
      <xdr:row>25</xdr:row>
      <xdr:rowOff>38100</xdr:rowOff>
    </xdr:from>
    <xdr:to>
      <xdr:col>7</xdr:col>
      <xdr:colOff>523875</xdr:colOff>
      <xdr:row>35</xdr:row>
      <xdr:rowOff>0</xdr:rowOff>
    </xdr:to>
    <xdr:pic>
      <xdr:nvPicPr>
        <xdr:cNvPr id="4368" name="รูปภาพ 10" descr="รูปภาพ1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24025" y="6657975"/>
          <a:ext cx="3448050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285750</xdr:rowOff>
        </xdr:from>
        <xdr:to>
          <xdr:col>3</xdr:col>
          <xdr:colOff>581025</xdr:colOff>
          <xdr:row>41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50</xdr:row>
          <xdr:rowOff>142875</xdr:rowOff>
        </xdr:from>
        <xdr:to>
          <xdr:col>4</xdr:col>
          <xdr:colOff>638175</xdr:colOff>
          <xdr:row>51</xdr:row>
          <xdr:rowOff>123825</xdr:rowOff>
        </xdr:to>
        <xdr:sp macro="" textlink="">
          <xdr:nvSpPr>
            <xdr:cNvPr id="4098" name="AutoShape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106"/>
  <sheetViews>
    <sheetView tabSelected="1" view="pageLayout" topLeftCell="A41" workbookViewId="0">
      <selection activeCell="A37" sqref="A37:J68"/>
    </sheetView>
  </sheetViews>
  <sheetFormatPr defaultRowHeight="21" x14ac:dyDescent="0.35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26.25" x14ac:dyDescent="0.35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1:10" ht="22.5" customHeight="1" x14ac:dyDescent="0.35">
      <c r="B2" s="74" t="s">
        <v>40</v>
      </c>
      <c r="C2" s="74"/>
      <c r="D2" s="74"/>
      <c r="E2" s="74"/>
      <c r="F2" s="74"/>
      <c r="G2" s="74"/>
      <c r="H2" s="74"/>
      <c r="I2" s="74"/>
      <c r="J2" s="74"/>
    </row>
    <row r="3" spans="1:10" ht="21" customHeight="1" x14ac:dyDescent="0.35">
      <c r="B3" s="75" t="s">
        <v>65</v>
      </c>
      <c r="C3" s="75"/>
      <c r="D3" s="75"/>
      <c r="E3" s="75"/>
      <c r="F3" s="75"/>
      <c r="G3" s="75"/>
      <c r="H3" s="75"/>
      <c r="I3" s="75"/>
      <c r="J3" s="75"/>
    </row>
    <row r="4" spans="1:10" ht="18" customHeight="1" x14ac:dyDescent="0.35"/>
    <row r="5" spans="1:10" x14ac:dyDescent="0.35">
      <c r="A5" s="48">
        <v>1</v>
      </c>
      <c r="B5" s="2" t="s">
        <v>1</v>
      </c>
    </row>
    <row r="6" spans="1:10" ht="21.2" customHeight="1" x14ac:dyDescent="0.35">
      <c r="B6" s="2" t="s">
        <v>2</v>
      </c>
    </row>
    <row r="7" spans="1:10" ht="21.2" customHeight="1" x14ac:dyDescent="0.35">
      <c r="B7" s="2" t="s">
        <v>3</v>
      </c>
      <c r="D7" s="50" t="s">
        <v>66</v>
      </c>
      <c r="G7" s="2" t="s">
        <v>4</v>
      </c>
    </row>
    <row r="8" spans="1:10" ht="21.2" customHeight="1" x14ac:dyDescent="0.35">
      <c r="B8" s="2" t="s">
        <v>5</v>
      </c>
      <c r="D8" s="50" t="s">
        <v>67</v>
      </c>
      <c r="G8" s="2"/>
    </row>
    <row r="9" spans="1:10" ht="21.2" customHeight="1" x14ac:dyDescent="0.35">
      <c r="B9" s="2" t="s">
        <v>6</v>
      </c>
      <c r="D9" s="50" t="s">
        <v>71</v>
      </c>
      <c r="G9" s="2" t="s">
        <v>7</v>
      </c>
    </row>
    <row r="10" spans="1:10" ht="21.2" customHeight="1" x14ac:dyDescent="0.35">
      <c r="B10" s="2" t="s">
        <v>8</v>
      </c>
      <c r="D10" s="54" t="s">
        <v>68</v>
      </c>
      <c r="G10" s="2" t="s">
        <v>9</v>
      </c>
      <c r="H10" s="50" t="s">
        <v>63</v>
      </c>
    </row>
    <row r="11" spans="1:10" ht="21.2" customHeight="1" x14ac:dyDescent="0.35">
      <c r="B11" s="2" t="s">
        <v>55</v>
      </c>
      <c r="D11" s="50" t="s">
        <v>69</v>
      </c>
      <c r="F11" s="50" t="s">
        <v>70</v>
      </c>
    </row>
    <row r="12" spans="1:10" ht="21.2" customHeight="1" x14ac:dyDescent="0.35">
      <c r="B12" s="2" t="s">
        <v>42</v>
      </c>
      <c r="D12" s="1" t="s">
        <v>43</v>
      </c>
      <c r="F12" s="50" t="s">
        <v>62</v>
      </c>
    </row>
    <row r="13" spans="1:10" ht="14.1" customHeight="1" x14ac:dyDescent="0.35">
      <c r="B13" s="2"/>
    </row>
    <row r="14" spans="1:10" ht="21.2" customHeight="1" x14ac:dyDescent="0.35">
      <c r="B14" s="2" t="s">
        <v>10</v>
      </c>
    </row>
    <row r="15" spans="1:10" ht="21.2" customHeight="1" x14ac:dyDescent="0.35">
      <c r="B15" s="2" t="s">
        <v>19</v>
      </c>
    </row>
    <row r="16" spans="1:10" ht="21.2" customHeight="1" x14ac:dyDescent="0.35">
      <c r="B16" s="2" t="s">
        <v>56</v>
      </c>
      <c r="H16" s="3">
        <v>1</v>
      </c>
      <c r="I16" s="1" t="s">
        <v>20</v>
      </c>
    </row>
    <row r="17" spans="1:10" ht="21.2" customHeight="1" x14ac:dyDescent="0.35">
      <c r="B17" s="2"/>
      <c r="D17" s="1" t="s">
        <v>22</v>
      </c>
      <c r="E17" s="5" t="s">
        <v>61</v>
      </c>
      <c r="G17" s="8"/>
      <c r="H17" s="10">
        <v>1</v>
      </c>
      <c r="I17" s="1" t="s">
        <v>21</v>
      </c>
    </row>
    <row r="18" spans="1:10" ht="21.2" customHeight="1" x14ac:dyDescent="0.35">
      <c r="B18" s="2"/>
      <c r="E18" s="7" t="s">
        <v>31</v>
      </c>
      <c r="G18" s="6"/>
      <c r="H18" s="49" t="s">
        <v>45</v>
      </c>
      <c r="I18" s="1" t="s">
        <v>21</v>
      </c>
    </row>
    <row r="19" spans="1:10" ht="21.2" customHeight="1" x14ac:dyDescent="0.35">
      <c r="B19" s="2" t="s">
        <v>23</v>
      </c>
      <c r="H19" s="49" t="s">
        <v>45</v>
      </c>
      <c r="I19" s="50" t="s">
        <v>64</v>
      </c>
    </row>
    <row r="20" spans="1:10" ht="21.2" customHeight="1" x14ac:dyDescent="0.35">
      <c r="B20" s="2" t="s">
        <v>24</v>
      </c>
      <c r="H20" s="49" t="s">
        <v>45</v>
      </c>
      <c r="I20" s="50" t="s">
        <v>64</v>
      </c>
    </row>
    <row r="21" spans="1:10" ht="21.2" customHeight="1" x14ac:dyDescent="0.35">
      <c r="B21" s="47" t="s">
        <v>11</v>
      </c>
      <c r="H21" s="55">
        <v>96.418000000000006</v>
      </c>
      <c r="I21" s="50" t="s">
        <v>64</v>
      </c>
    </row>
    <row r="22" spans="1:10" ht="21.2" customHeight="1" x14ac:dyDescent="0.35">
      <c r="B22" s="2" t="s">
        <v>25</v>
      </c>
      <c r="H22" s="49" t="s">
        <v>45</v>
      </c>
      <c r="I22" s="53" t="s">
        <v>26</v>
      </c>
    </row>
    <row r="23" spans="1:10" ht="21.2" customHeight="1" x14ac:dyDescent="0.35">
      <c r="B23" s="2" t="s">
        <v>44</v>
      </c>
      <c r="H23" s="3" t="s">
        <v>45</v>
      </c>
      <c r="I23" s="1" t="s">
        <v>21</v>
      </c>
    </row>
    <row r="24" spans="1:10" ht="14.1" customHeight="1" x14ac:dyDescent="0.35">
      <c r="B24" s="2"/>
      <c r="D24" s="4"/>
    </row>
    <row r="25" spans="1:10" ht="21.2" customHeight="1" x14ac:dyDescent="0.35">
      <c r="B25" s="2" t="s">
        <v>27</v>
      </c>
    </row>
    <row r="26" spans="1:10" ht="21.2" customHeight="1" x14ac:dyDescent="0.35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21.2" customHeight="1" x14ac:dyDescent="0.35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1.2" customHeight="1" x14ac:dyDescent="0.35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21.2" customHeight="1" x14ac:dyDescent="0.35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21.2" customHeight="1" x14ac:dyDescent="0.35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21.2" customHeight="1" x14ac:dyDescent="0.35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21.2" customHeight="1" x14ac:dyDescent="0.35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21.2" customHeight="1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21.2" customHeight="1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</row>
    <row r="35" spans="1:10" ht="21.2" customHeight="1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</row>
    <row r="37" spans="1:10" x14ac:dyDescent="0.35">
      <c r="A37" s="48">
        <v>2</v>
      </c>
      <c r="B37" s="2" t="s">
        <v>28</v>
      </c>
    </row>
    <row r="38" spans="1:10" ht="21.75" x14ac:dyDescent="0.35">
      <c r="B38" s="1" t="s">
        <v>46</v>
      </c>
    </row>
    <row r="39" spans="1:10" ht="21.75" x14ac:dyDescent="0.35">
      <c r="B39" s="1" t="s">
        <v>47</v>
      </c>
    </row>
    <row r="40" spans="1:10" ht="14.1" customHeight="1" x14ac:dyDescent="0.35">
      <c r="B40" s="1" t="s">
        <v>29</v>
      </c>
    </row>
    <row r="41" spans="1:10" ht="14.1" customHeight="1" x14ac:dyDescent="0.35"/>
    <row r="42" spans="1:10" ht="21.2" customHeight="1" x14ac:dyDescent="0.35"/>
    <row r="43" spans="1:10" ht="21.2" customHeight="1" x14ac:dyDescent="0.35">
      <c r="B43" s="1" t="s">
        <v>30</v>
      </c>
      <c r="C43" s="1" t="s">
        <v>34</v>
      </c>
    </row>
    <row r="44" spans="1:10" ht="21.2" customHeight="1" x14ac:dyDescent="0.35">
      <c r="C44" s="1" t="s">
        <v>48</v>
      </c>
    </row>
    <row r="45" spans="1:10" ht="21.2" customHeight="1" x14ac:dyDescent="0.35">
      <c r="C45" s="1" t="s">
        <v>32</v>
      </c>
    </row>
    <row r="46" spans="1:10" ht="21.2" customHeight="1" x14ac:dyDescent="0.35">
      <c r="C46" s="1" t="s">
        <v>58</v>
      </c>
    </row>
    <row r="47" spans="1:10" ht="21.2" customHeight="1" x14ac:dyDescent="0.35">
      <c r="C47" s="1" t="s">
        <v>59</v>
      </c>
    </row>
    <row r="48" spans="1:10" ht="21.2" customHeight="1" x14ac:dyDescent="0.35">
      <c r="C48" s="1" t="s">
        <v>33</v>
      </c>
    </row>
    <row r="49" spans="1:10" ht="11.25" customHeight="1" x14ac:dyDescent="0.35">
      <c r="C49" s="1" t="s">
        <v>57</v>
      </c>
    </row>
    <row r="50" spans="1:10" ht="19.7" customHeight="1" thickBot="1" x14ac:dyDescent="0.4"/>
    <row r="51" spans="1:10" ht="19.7" customHeight="1" x14ac:dyDescent="0.35">
      <c r="A51" s="62" t="s">
        <v>36</v>
      </c>
      <c r="B51" s="62" t="s">
        <v>12</v>
      </c>
      <c r="C51" s="62" t="s">
        <v>12</v>
      </c>
      <c r="D51" s="62" t="s">
        <v>60</v>
      </c>
      <c r="E51" s="62"/>
      <c r="F51" s="62" t="s">
        <v>51</v>
      </c>
      <c r="G51" s="52" t="s">
        <v>13</v>
      </c>
      <c r="H51" s="62" t="s">
        <v>16</v>
      </c>
      <c r="I51" s="62" t="s">
        <v>54</v>
      </c>
      <c r="J51" s="62" t="s">
        <v>50</v>
      </c>
    </row>
    <row r="52" spans="1:10" ht="19.7" customHeight="1" x14ac:dyDescent="0.35">
      <c r="A52" s="63"/>
      <c r="B52" s="65" t="s">
        <v>14</v>
      </c>
      <c r="C52" s="65" t="s">
        <v>49</v>
      </c>
      <c r="D52" s="63"/>
      <c r="E52" s="63"/>
      <c r="F52" s="63"/>
      <c r="G52" s="65" t="s">
        <v>15</v>
      </c>
      <c r="H52" s="65"/>
      <c r="I52" s="63"/>
      <c r="J52" s="63"/>
    </row>
    <row r="53" spans="1:10" ht="21.75" thickBot="1" x14ac:dyDescent="0.4">
      <c r="A53" s="64"/>
      <c r="B53" s="9" t="s">
        <v>17</v>
      </c>
      <c r="C53" s="9" t="s">
        <v>17</v>
      </c>
      <c r="D53" s="64"/>
      <c r="E53" s="64"/>
      <c r="F53" s="64"/>
      <c r="G53" s="9" t="s">
        <v>18</v>
      </c>
      <c r="H53" s="9" t="s">
        <v>35</v>
      </c>
      <c r="I53" s="63"/>
      <c r="J53" s="64"/>
    </row>
    <row r="54" spans="1:10" x14ac:dyDescent="0.35">
      <c r="A54" s="43">
        <v>1</v>
      </c>
      <c r="B54" s="36">
        <v>99.9</v>
      </c>
      <c r="C54" s="39">
        <v>97.13</v>
      </c>
      <c r="D54" s="20">
        <f>B54-C54</f>
        <v>2.7700000000000102</v>
      </c>
      <c r="E54" s="23">
        <f>SQRT(2*9.81*D54)</f>
        <v>7.372068909064823</v>
      </c>
      <c r="F54" s="23">
        <f>C54-$H$21</f>
        <v>0.71199999999998909</v>
      </c>
      <c r="G54" s="36">
        <v>0.2</v>
      </c>
      <c r="H54" s="56">
        <v>0.19400000000000001</v>
      </c>
      <c r="I54" s="11">
        <f>F54/G54</f>
        <v>3.5599999999999454</v>
      </c>
      <c r="J54" s="11">
        <f>H54/(($H$16*$H$17)*F54*E54)</f>
        <v>3.6960032993903186E-2</v>
      </c>
    </row>
    <row r="55" spans="1:10" x14ac:dyDescent="0.35">
      <c r="A55" s="44">
        <v>2</v>
      </c>
      <c r="B55" s="37">
        <v>99.9</v>
      </c>
      <c r="C55" s="40">
        <v>97.36</v>
      </c>
      <c r="D55" s="21">
        <f>B55-C55</f>
        <v>2.5400000000000063</v>
      </c>
      <c r="E55" s="24">
        <f>SQRT(2*9.81*D55)</f>
        <v>7.0593767430276815</v>
      </c>
      <c r="F55" s="25">
        <f>C55-$H$21</f>
        <v>0.94199999999999307</v>
      </c>
      <c r="G55" s="28">
        <v>0.4</v>
      </c>
      <c r="H55" s="58">
        <v>1.06</v>
      </c>
      <c r="I55" s="12">
        <f>F55/G55</f>
        <v>2.3549999999999827</v>
      </c>
      <c r="J55" s="12">
        <f>H55/(($H$16*$H$17)*F55*E55)</f>
        <v>0.15940010481700287</v>
      </c>
    </row>
    <row r="56" spans="1:10" x14ac:dyDescent="0.35">
      <c r="A56" s="44">
        <v>3</v>
      </c>
      <c r="B56" s="37">
        <v>99.93</v>
      </c>
      <c r="C56" s="40">
        <v>97.58</v>
      </c>
      <c r="D56" s="21">
        <f>B56-C56</f>
        <v>2.3500000000000085</v>
      </c>
      <c r="E56" s="25">
        <f>SQRT(2*9.81*D56)</f>
        <v>6.7902135459792552</v>
      </c>
      <c r="F56" s="25">
        <f>C56-$H$21</f>
        <v>1.1619999999999919</v>
      </c>
      <c r="G56" s="37">
        <v>0.6</v>
      </c>
      <c r="H56" s="57">
        <v>2.1960000000000002</v>
      </c>
      <c r="I56" s="12">
        <f>F56/G56</f>
        <v>1.9366666666666532</v>
      </c>
      <c r="J56" s="12">
        <f>H56/(($H$16*$H$17)*F56*E56)</f>
        <v>0.27831894856730016</v>
      </c>
    </row>
    <row r="57" spans="1:10" x14ac:dyDescent="0.35">
      <c r="A57" s="44">
        <v>4</v>
      </c>
      <c r="B57" s="37">
        <v>99.93</v>
      </c>
      <c r="C57" s="40">
        <v>97.73</v>
      </c>
      <c r="D57" s="21">
        <f>B57-C57</f>
        <v>2.2000000000000028</v>
      </c>
      <c r="E57" s="26">
        <f>SQRT(2*9.81*D57)</f>
        <v>6.5699315064922903</v>
      </c>
      <c r="F57" s="25">
        <f>C57-$H$21</f>
        <v>1.3119999999999976</v>
      </c>
      <c r="G57" s="10">
        <v>0.8</v>
      </c>
      <c r="H57" s="59">
        <v>3.157</v>
      </c>
      <c r="I57" s="12">
        <f>F57/G57</f>
        <v>1.639999999999997</v>
      </c>
      <c r="J57" s="12">
        <f>H57/(($H$16*$H$17)*F57*E57)</f>
        <v>0.36625191565881482</v>
      </c>
    </row>
    <row r="58" spans="1:10" x14ac:dyDescent="0.35">
      <c r="A58" s="44">
        <v>5</v>
      </c>
      <c r="B58" s="37">
        <v>99.93</v>
      </c>
      <c r="C58" s="40">
        <v>97.83</v>
      </c>
      <c r="D58" s="21">
        <f>B58-C58</f>
        <v>2.1000000000000085</v>
      </c>
      <c r="E58" s="25">
        <f>SQRT(2*9.81*D58)</f>
        <v>6.4188784067000499</v>
      </c>
      <c r="F58" s="25">
        <f>C58-$H$21</f>
        <v>1.4119999999999919</v>
      </c>
      <c r="G58" s="37">
        <v>1</v>
      </c>
      <c r="H58" s="57">
        <v>3.476</v>
      </c>
      <c r="I58" s="12">
        <f>F58/G58</f>
        <v>1.4119999999999919</v>
      </c>
      <c r="J58" s="12">
        <f>H58/(($H$16*$H$17)*F58*E58)</f>
        <v>0.38351815036223469</v>
      </c>
    </row>
    <row r="59" spans="1:10" x14ac:dyDescent="0.35">
      <c r="A59" s="45"/>
      <c r="B59" s="10"/>
      <c r="C59" s="41"/>
      <c r="D59" s="21"/>
      <c r="E59" s="26"/>
      <c r="F59" s="25"/>
      <c r="G59" s="10"/>
      <c r="H59" s="10"/>
      <c r="I59" s="12"/>
      <c r="J59" s="12"/>
    </row>
    <row r="60" spans="1:10" x14ac:dyDescent="0.35">
      <c r="A60" s="44"/>
      <c r="B60" s="37"/>
      <c r="C60" s="40"/>
      <c r="D60" s="21"/>
      <c r="E60" s="25"/>
      <c r="F60" s="25"/>
      <c r="G60" s="37"/>
      <c r="H60" s="37"/>
      <c r="I60" s="12"/>
      <c r="J60" s="12"/>
    </row>
    <row r="61" spans="1:10" x14ac:dyDescent="0.35">
      <c r="A61" s="44"/>
      <c r="B61" s="37"/>
      <c r="C61" s="40"/>
      <c r="D61" s="21"/>
      <c r="E61" s="25"/>
      <c r="F61" s="25"/>
      <c r="G61" s="29"/>
      <c r="H61" s="29"/>
      <c r="I61" s="12"/>
      <c r="J61" s="12"/>
    </row>
    <row r="62" spans="1:10" x14ac:dyDescent="0.35">
      <c r="A62" s="44"/>
      <c r="B62" s="37"/>
      <c r="C62" s="40"/>
      <c r="D62" s="21"/>
      <c r="E62" s="25"/>
      <c r="F62" s="25"/>
      <c r="G62" s="29"/>
      <c r="H62" s="29"/>
      <c r="I62" s="12"/>
      <c r="J62" s="12"/>
    </row>
    <row r="63" spans="1:10" x14ac:dyDescent="0.35">
      <c r="A63" s="44"/>
      <c r="B63" s="37"/>
      <c r="C63" s="40"/>
      <c r="D63" s="21"/>
      <c r="E63" s="25"/>
      <c r="F63" s="25"/>
      <c r="G63" s="29"/>
      <c r="H63" s="29"/>
      <c r="I63" s="12"/>
      <c r="J63" s="12"/>
    </row>
    <row r="64" spans="1:10" x14ac:dyDescent="0.35">
      <c r="A64" s="44"/>
      <c r="B64" s="37"/>
      <c r="C64" s="40"/>
      <c r="D64" s="21"/>
      <c r="E64" s="25"/>
      <c r="F64" s="25"/>
      <c r="G64" s="29"/>
      <c r="H64" s="29"/>
      <c r="I64" s="12"/>
      <c r="J64" s="12"/>
    </row>
    <row r="65" spans="1:10" x14ac:dyDescent="0.35">
      <c r="A65" s="44"/>
      <c r="B65" s="37"/>
      <c r="C65" s="40"/>
      <c r="D65" s="21"/>
      <c r="E65" s="25"/>
      <c r="F65" s="25"/>
      <c r="G65" s="29"/>
      <c r="H65" s="29"/>
      <c r="I65" s="12"/>
      <c r="J65" s="12"/>
    </row>
    <row r="66" spans="1:10" x14ac:dyDescent="0.35">
      <c r="A66" s="44"/>
      <c r="B66" s="37"/>
      <c r="C66" s="40"/>
      <c r="D66" s="21"/>
      <c r="E66" s="25"/>
      <c r="F66" s="25"/>
      <c r="G66" s="29"/>
      <c r="H66" s="29"/>
      <c r="I66" s="12"/>
      <c r="J66" s="12"/>
    </row>
    <row r="67" spans="1:10" x14ac:dyDescent="0.35">
      <c r="A67" s="44"/>
      <c r="B67" s="37"/>
      <c r="C67" s="40"/>
      <c r="D67" s="21"/>
      <c r="E67" s="25"/>
      <c r="F67" s="25"/>
      <c r="G67" s="29"/>
      <c r="H67" s="29"/>
      <c r="I67" s="12"/>
      <c r="J67" s="12"/>
    </row>
    <row r="68" spans="1:10" ht="21.75" thickBot="1" x14ac:dyDescent="0.4">
      <c r="A68" s="46"/>
      <c r="B68" s="19"/>
      <c r="C68" s="42"/>
      <c r="D68" s="22"/>
      <c r="E68" s="27"/>
      <c r="F68" s="27"/>
      <c r="G68" s="18"/>
      <c r="H68" s="18"/>
      <c r="I68" s="13"/>
      <c r="J68" s="13"/>
    </row>
    <row r="70" spans="1:10" x14ac:dyDescent="0.35">
      <c r="A70" s="69"/>
      <c r="B70" s="69"/>
      <c r="C70" s="69"/>
      <c r="D70" s="69"/>
      <c r="E70" s="69"/>
      <c r="F70" s="69"/>
      <c r="G70" s="69"/>
      <c r="H70" s="69"/>
      <c r="I70" s="69"/>
      <c r="J70" s="69"/>
    </row>
    <row r="71" spans="1:10" x14ac:dyDescent="0.35">
      <c r="A71" s="69"/>
      <c r="B71" s="69"/>
      <c r="C71" s="69"/>
      <c r="D71" s="69"/>
      <c r="E71" s="69"/>
      <c r="F71" s="69"/>
      <c r="G71" s="69"/>
      <c r="H71" s="69"/>
      <c r="I71" s="69"/>
      <c r="J71" s="69"/>
    </row>
    <row r="72" spans="1:10" x14ac:dyDescent="0.35">
      <c r="A72" s="69"/>
      <c r="B72" s="69"/>
      <c r="C72" s="69"/>
      <c r="D72" s="69"/>
      <c r="E72" s="69"/>
      <c r="F72" s="69"/>
      <c r="G72" s="69"/>
      <c r="H72" s="69"/>
      <c r="I72" s="69"/>
      <c r="J72" s="69"/>
    </row>
    <row r="73" spans="1:10" x14ac:dyDescent="0.35">
      <c r="A73" s="69"/>
      <c r="B73" s="69"/>
      <c r="C73" s="69"/>
      <c r="D73" s="69"/>
      <c r="E73" s="69"/>
      <c r="F73" s="69"/>
      <c r="G73" s="69"/>
      <c r="H73" s="69"/>
      <c r="I73" s="69"/>
      <c r="J73" s="69"/>
    </row>
    <row r="74" spans="1:10" x14ac:dyDescent="0.35">
      <c r="A74" s="69"/>
      <c r="B74" s="69"/>
      <c r="C74" s="69"/>
      <c r="D74" s="69"/>
      <c r="E74" s="69"/>
      <c r="F74" s="69"/>
      <c r="G74" s="69"/>
      <c r="H74" s="69"/>
      <c r="I74" s="69"/>
      <c r="J74" s="69"/>
    </row>
    <row r="75" spans="1:10" x14ac:dyDescent="0.35">
      <c r="A75" s="69"/>
      <c r="B75" s="69"/>
      <c r="C75" s="69"/>
      <c r="D75" s="69"/>
      <c r="E75" s="69"/>
      <c r="F75" s="69"/>
      <c r="G75" s="69"/>
      <c r="H75" s="69"/>
      <c r="I75" s="69"/>
      <c r="J75" s="69"/>
    </row>
    <row r="76" spans="1:10" x14ac:dyDescent="0.35">
      <c r="A76" s="69"/>
      <c r="B76" s="69"/>
      <c r="C76" s="69"/>
      <c r="D76" s="69"/>
      <c r="E76" s="69"/>
      <c r="F76" s="69"/>
      <c r="G76" s="69"/>
      <c r="H76" s="69"/>
      <c r="I76" s="69"/>
      <c r="J76" s="69"/>
    </row>
    <row r="77" spans="1:10" x14ac:dyDescent="0.35">
      <c r="A77" s="69"/>
      <c r="B77" s="69"/>
      <c r="C77" s="69"/>
      <c r="D77" s="69"/>
      <c r="E77" s="69"/>
      <c r="F77" s="69"/>
      <c r="G77" s="69"/>
      <c r="H77" s="69"/>
      <c r="I77" s="69"/>
      <c r="J77" s="69"/>
    </row>
    <row r="78" spans="1:10" x14ac:dyDescent="0.35">
      <c r="A78" s="69"/>
      <c r="B78" s="69"/>
      <c r="C78" s="69"/>
      <c r="D78" s="69"/>
      <c r="E78" s="69"/>
      <c r="F78" s="69"/>
      <c r="G78" s="69"/>
      <c r="H78" s="69"/>
      <c r="I78" s="69"/>
      <c r="J78" s="69"/>
    </row>
    <row r="79" spans="1:10" x14ac:dyDescent="0.35">
      <c r="A79" s="69"/>
      <c r="B79" s="69"/>
      <c r="C79" s="69"/>
      <c r="D79" s="69"/>
      <c r="E79" s="69"/>
      <c r="F79" s="69"/>
      <c r="G79" s="69"/>
      <c r="H79" s="69"/>
      <c r="I79" s="69"/>
      <c r="J79" s="69"/>
    </row>
    <row r="80" spans="1:10" x14ac:dyDescent="0.35">
      <c r="A80" s="69"/>
      <c r="B80" s="69"/>
      <c r="C80" s="69"/>
      <c r="D80" s="69"/>
      <c r="E80" s="69"/>
      <c r="F80" s="69"/>
      <c r="G80" s="69"/>
      <c r="H80" s="69"/>
      <c r="I80" s="69"/>
      <c r="J80" s="69"/>
    </row>
    <row r="81" spans="1:10" x14ac:dyDescent="0.35">
      <c r="A81" s="69"/>
      <c r="B81" s="69"/>
      <c r="C81" s="69"/>
      <c r="D81" s="69"/>
      <c r="E81" s="69"/>
      <c r="F81" s="69"/>
      <c r="G81" s="69"/>
      <c r="H81" s="69"/>
      <c r="I81" s="69"/>
      <c r="J81" s="69"/>
    </row>
    <row r="83" spans="1:10" ht="11.25" customHeight="1" x14ac:dyDescent="0.35"/>
    <row r="84" spans="1:10" ht="19.7" customHeight="1" x14ac:dyDescent="0.35"/>
    <row r="85" spans="1:10" ht="19.7" customHeight="1" x14ac:dyDescent="0.35"/>
    <row r="86" spans="1:10" ht="19.7" customHeight="1" x14ac:dyDescent="0.35"/>
    <row r="87" spans="1:10" ht="21.2" customHeight="1" x14ac:dyDescent="0.35">
      <c r="A87" s="48">
        <v>3</v>
      </c>
      <c r="B87" s="2" t="s">
        <v>37</v>
      </c>
    </row>
    <row r="88" spans="1:10" ht="21.2" customHeight="1" thickBot="1" x14ac:dyDescent="0.4"/>
    <row r="89" spans="1:10" ht="21.2" customHeight="1" x14ac:dyDescent="0.35">
      <c r="A89" s="70" t="s">
        <v>36</v>
      </c>
      <c r="B89" s="30" t="s">
        <v>12</v>
      </c>
      <c r="C89" s="30" t="s">
        <v>12</v>
      </c>
      <c r="D89" s="70" t="s">
        <v>51</v>
      </c>
      <c r="E89" s="70" t="s">
        <v>60</v>
      </c>
      <c r="F89" s="51" t="s">
        <v>13</v>
      </c>
      <c r="G89" s="70" t="s">
        <v>52</v>
      </c>
      <c r="H89" s="70" t="s">
        <v>53</v>
      </c>
      <c r="I89" s="70" t="s">
        <v>39</v>
      </c>
      <c r="J89" s="70"/>
    </row>
    <row r="90" spans="1:10" ht="21.2" customHeight="1" x14ac:dyDescent="0.35">
      <c r="A90" s="71"/>
      <c r="B90" s="32" t="s">
        <v>14</v>
      </c>
      <c r="C90" s="32" t="s">
        <v>49</v>
      </c>
      <c r="D90" s="71"/>
      <c r="E90" s="71"/>
      <c r="F90" s="32" t="s">
        <v>15</v>
      </c>
      <c r="G90" s="71"/>
      <c r="H90" s="71"/>
      <c r="I90" s="71"/>
      <c r="J90" s="71"/>
    </row>
    <row r="91" spans="1:10" ht="21.2" customHeight="1" thickBot="1" x14ac:dyDescent="0.4">
      <c r="A91" s="72"/>
      <c r="B91" s="31" t="s">
        <v>17</v>
      </c>
      <c r="C91" s="31" t="s">
        <v>17</v>
      </c>
      <c r="D91" s="72"/>
      <c r="E91" s="72"/>
      <c r="F91" s="9" t="s">
        <v>18</v>
      </c>
      <c r="G91" s="72"/>
      <c r="H91" s="72"/>
      <c r="I91" s="77" t="s">
        <v>35</v>
      </c>
      <c r="J91" s="77"/>
    </row>
    <row r="92" spans="1:10" ht="21.2" customHeight="1" x14ac:dyDescent="0.35">
      <c r="A92" s="43">
        <v>1</v>
      </c>
      <c r="B92" s="36">
        <v>99.9</v>
      </c>
      <c r="C92" s="39">
        <v>97.13</v>
      </c>
      <c r="D92" s="15">
        <f>C92-$H$21</f>
        <v>0.71199999999998909</v>
      </c>
      <c r="E92" s="15">
        <f>B92-C92</f>
        <v>2.7700000000000102</v>
      </c>
      <c r="F92" s="36">
        <v>0.2</v>
      </c>
      <c r="G92" s="33">
        <f>D92/F92</f>
        <v>3.5599999999999454</v>
      </c>
      <c r="H92" s="60">
        <f>(1.2643*G92)^(-2.632)</f>
        <v>1.9077174062686435E-2</v>
      </c>
      <c r="I92" s="68">
        <f>H92*($H$16*$H$17)*D92*(2*9.81*E92)^0.5</f>
        <v>0.10013442814760662</v>
      </c>
      <c r="J92" s="68"/>
    </row>
    <row r="93" spans="1:10" ht="21.2" customHeight="1" x14ac:dyDescent="0.35">
      <c r="A93" s="44">
        <v>2</v>
      </c>
      <c r="B93" s="37">
        <v>99.9</v>
      </c>
      <c r="C93" s="40">
        <v>97.36</v>
      </c>
      <c r="D93" s="16">
        <f>C93-$H$21</f>
        <v>0.94199999999999307</v>
      </c>
      <c r="E93" s="16">
        <f>B93-C93</f>
        <v>2.5400000000000063</v>
      </c>
      <c r="F93" s="28">
        <v>0.4</v>
      </c>
      <c r="G93" s="34">
        <f>D93/F93</f>
        <v>2.3549999999999827</v>
      </c>
      <c r="H93" s="34">
        <f>(1.2643*G93)^(-2.632)</f>
        <v>5.660442172535135E-2</v>
      </c>
      <c r="I93" s="66">
        <f>H93*($H$16*$H$17)*D93*(2*9.81*E93)^0.5</f>
        <v>0.37641560586020573</v>
      </c>
      <c r="J93" s="66"/>
    </row>
    <row r="94" spans="1:10" ht="21.2" customHeight="1" x14ac:dyDescent="0.35">
      <c r="A94" s="44">
        <v>3</v>
      </c>
      <c r="B94" s="37">
        <v>99.93</v>
      </c>
      <c r="C94" s="40">
        <v>97.58</v>
      </c>
      <c r="D94" s="16">
        <f>C94-$H$21</f>
        <v>1.1619999999999919</v>
      </c>
      <c r="E94" s="16">
        <f>B94-C94</f>
        <v>2.3500000000000085</v>
      </c>
      <c r="F94" s="37">
        <v>0.6</v>
      </c>
      <c r="G94" s="34">
        <f>D94/F94</f>
        <v>1.9366666666666532</v>
      </c>
      <c r="H94" s="34">
        <f>(1.2643*G94)^(-2.632)</f>
        <v>9.471134387183279E-2</v>
      </c>
      <c r="I94" s="66">
        <f>H94*($H$16*$H$17)*D94*(2*9.81*E94)^0.5</f>
        <v>0.74729411063527296</v>
      </c>
      <c r="J94" s="66"/>
    </row>
    <row r="95" spans="1:10" ht="21.2" customHeight="1" x14ac:dyDescent="0.35">
      <c r="A95" s="44">
        <v>4</v>
      </c>
      <c r="B95" s="37">
        <v>99.93</v>
      </c>
      <c r="C95" s="40">
        <v>97.73</v>
      </c>
      <c r="D95" s="16">
        <f>C95-$H$21</f>
        <v>1.3119999999999976</v>
      </c>
      <c r="E95" s="16">
        <f>B95-C95</f>
        <v>2.2000000000000028</v>
      </c>
      <c r="F95" s="10">
        <v>0.8</v>
      </c>
      <c r="G95" s="34">
        <f>D95/F95</f>
        <v>1.639999999999997</v>
      </c>
      <c r="H95" s="34">
        <f>(1.2643*G95)^(-2.632)</f>
        <v>0.14671057826540518</v>
      </c>
      <c r="I95" s="66">
        <f>H95*($H$16*$H$17)*D95*(2*9.81*E95)^0.5</f>
        <v>1.2646085270318419</v>
      </c>
      <c r="J95" s="66"/>
    </row>
    <row r="96" spans="1:10" ht="21.2" customHeight="1" x14ac:dyDescent="0.35">
      <c r="A96" s="44">
        <v>5</v>
      </c>
      <c r="B96" s="37">
        <v>99.93</v>
      </c>
      <c r="C96" s="40">
        <v>97.83</v>
      </c>
      <c r="D96" s="16">
        <f>C96-$H$21</f>
        <v>1.4119999999999919</v>
      </c>
      <c r="E96" s="16">
        <f>B96-C96</f>
        <v>2.1000000000000085</v>
      </c>
      <c r="F96" s="37">
        <v>1</v>
      </c>
      <c r="G96" s="34">
        <f>D96/F96</f>
        <v>1.4119999999999919</v>
      </c>
      <c r="H96" s="61">
        <f>(1.2643*G96)^(-2.632)</f>
        <v>0.21755321976575301</v>
      </c>
      <c r="I96" s="66">
        <f>H96*($H$16*$H$17)*D96*(2*9.81*E96)^0.5</f>
        <v>1.9717841025033858</v>
      </c>
      <c r="J96" s="66"/>
    </row>
    <row r="97" spans="1:10" ht="21.2" customHeight="1" x14ac:dyDescent="0.35">
      <c r="A97" s="44"/>
      <c r="B97" s="37"/>
      <c r="C97" s="40"/>
      <c r="D97" s="16"/>
      <c r="E97" s="16"/>
      <c r="F97" s="37"/>
      <c r="G97" s="34"/>
      <c r="H97" s="34"/>
      <c r="I97" s="66"/>
      <c r="J97" s="66"/>
    </row>
    <row r="98" spans="1:10" ht="21.2" customHeight="1" x14ac:dyDescent="0.35">
      <c r="A98" s="44"/>
      <c r="B98" s="37"/>
      <c r="C98" s="40"/>
      <c r="D98" s="16"/>
      <c r="E98" s="16"/>
      <c r="F98" s="37"/>
      <c r="G98" s="34"/>
      <c r="H98" s="34"/>
      <c r="I98" s="66"/>
      <c r="J98" s="66"/>
    </row>
    <row r="99" spans="1:10" ht="21.2" customHeight="1" x14ac:dyDescent="0.35">
      <c r="A99" s="44"/>
      <c r="B99" s="37"/>
      <c r="C99" s="40"/>
      <c r="D99" s="16"/>
      <c r="E99" s="16"/>
      <c r="F99" s="37"/>
      <c r="G99" s="34"/>
      <c r="H99" s="34"/>
      <c r="I99" s="66"/>
      <c r="J99" s="66"/>
    </row>
    <row r="100" spans="1:10" ht="21.2" customHeight="1" x14ac:dyDescent="0.35">
      <c r="A100" s="44"/>
      <c r="B100" s="37"/>
      <c r="C100" s="40"/>
      <c r="D100" s="16"/>
      <c r="E100" s="16"/>
      <c r="F100" s="37"/>
      <c r="G100" s="34"/>
      <c r="H100" s="34"/>
      <c r="I100" s="66"/>
      <c r="J100" s="66"/>
    </row>
    <row r="101" spans="1:10" ht="21.2" customHeight="1" x14ac:dyDescent="0.35">
      <c r="A101" s="44"/>
      <c r="B101" s="37"/>
      <c r="C101" s="40"/>
      <c r="D101" s="16"/>
      <c r="E101" s="16"/>
      <c r="F101" s="10"/>
      <c r="G101" s="34"/>
      <c r="H101" s="34"/>
      <c r="I101" s="66"/>
      <c r="J101" s="66"/>
    </row>
    <row r="102" spans="1:10" ht="21.2" customHeight="1" x14ac:dyDescent="0.35">
      <c r="A102" s="44"/>
      <c r="B102" s="37"/>
      <c r="C102" s="40"/>
      <c r="D102" s="16"/>
      <c r="E102" s="16"/>
      <c r="F102" s="37"/>
      <c r="G102" s="34"/>
      <c r="H102" s="34"/>
      <c r="I102" s="66"/>
      <c r="J102" s="66"/>
    </row>
    <row r="103" spans="1:10" ht="21.2" customHeight="1" x14ac:dyDescent="0.35">
      <c r="A103" s="44"/>
      <c r="B103" s="37"/>
      <c r="C103" s="41"/>
      <c r="D103" s="16"/>
      <c r="E103" s="16"/>
      <c r="F103" s="10"/>
      <c r="G103" s="34"/>
      <c r="H103" s="34"/>
      <c r="I103" s="66"/>
      <c r="J103" s="66"/>
    </row>
    <row r="104" spans="1:10" ht="21.75" thickBot="1" x14ac:dyDescent="0.4">
      <c r="A104" s="46"/>
      <c r="B104" s="38"/>
      <c r="C104" s="42"/>
      <c r="D104" s="17"/>
      <c r="E104" s="17"/>
      <c r="F104" s="38"/>
      <c r="G104" s="35"/>
      <c r="H104" s="35"/>
      <c r="I104" s="67"/>
      <c r="J104" s="67"/>
    </row>
    <row r="105" spans="1:10" x14ac:dyDescent="0.35">
      <c r="A105" s="14" t="s">
        <v>41</v>
      </c>
    </row>
    <row r="106" spans="1:10" x14ac:dyDescent="0.35">
      <c r="B106" s="14" t="s">
        <v>38</v>
      </c>
    </row>
  </sheetData>
  <mergeCells count="12">
    <mergeCell ref="E89:E91"/>
    <mergeCell ref="A70:J81"/>
    <mergeCell ref="D89:D91"/>
    <mergeCell ref="B1:J1"/>
    <mergeCell ref="B2:J2"/>
    <mergeCell ref="B3:J3"/>
    <mergeCell ref="A26:J35"/>
    <mergeCell ref="A89:A91"/>
    <mergeCell ref="G89:G91"/>
    <mergeCell ref="H89:H91"/>
    <mergeCell ref="I89:J90"/>
    <mergeCell ref="I91:J91"/>
  </mergeCells>
  <phoneticPr fontId="17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2</xdr:col>
                <xdr:colOff>19050</xdr:colOff>
                <xdr:row>39</xdr:row>
                <xdr:rowOff>285750</xdr:rowOff>
              </from>
              <to>
                <xdr:col>3</xdr:col>
                <xdr:colOff>581025</xdr:colOff>
                <xdr:row>41</xdr:row>
                <xdr:rowOff>123825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4</xdr:col>
                <xdr:colOff>28575</xdr:colOff>
                <xdr:row>50</xdr:row>
                <xdr:rowOff>142875</xdr:rowOff>
              </from>
              <to>
                <xdr:col>4</xdr:col>
                <xdr:colOff>638175</xdr:colOff>
                <xdr:row>51</xdr:row>
                <xdr:rowOff>123825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แม่แตง - ปตร.ปากคลองซอย 7L-RMC</vt:lpstr>
      <vt:lpstr>'แม่แตง - ปตร.ปากคลองซอย 7L-RMC'!Print_Area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Ohmmy</cp:lastModifiedBy>
  <cp:lastPrinted>2013-11-08T07:13:31Z</cp:lastPrinted>
  <dcterms:created xsi:type="dcterms:W3CDTF">2012-08-31T03:29:15Z</dcterms:created>
  <dcterms:modified xsi:type="dcterms:W3CDTF">2014-03-10T02:13:40Z</dcterms:modified>
</cp:coreProperties>
</file>