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ฝายชลขันธ์" sheetId="2" r:id="rId1"/>
  </sheets>
  <definedNames>
    <definedName name="_xlnm.Print_Area" localSheetId="0">ฝายชลขันธ์!$A$1:$I$169</definedName>
  </definedNames>
  <calcPr calcId="124519"/>
</workbook>
</file>

<file path=xl/calcChain.xml><?xml version="1.0" encoding="utf-8"?>
<calcChain xmlns="http://schemas.openxmlformats.org/spreadsheetml/2006/main">
  <c r="G119" i="2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18"/>
  <c r="H125"/>
  <c r="H126"/>
  <c r="H127"/>
  <c r="H128"/>
  <c r="H129"/>
  <c r="H130"/>
  <c r="H131"/>
  <c r="H132"/>
  <c r="H133"/>
  <c r="H134"/>
  <c r="H135"/>
  <c r="H136"/>
  <c r="H137"/>
  <c r="H138"/>
  <c r="H139"/>
  <c r="F125"/>
  <c r="F126"/>
  <c r="F127"/>
  <c r="F128"/>
  <c r="F129"/>
  <c r="F130"/>
  <c r="F131"/>
  <c r="F132"/>
  <c r="F133"/>
  <c r="F134"/>
  <c r="F135"/>
  <c r="F136"/>
  <c r="F137"/>
  <c r="F138"/>
  <c r="F139"/>
  <c r="D137"/>
  <c r="D138"/>
  <c r="D139"/>
  <c r="D131"/>
  <c r="D132"/>
  <c r="D133"/>
  <c r="D134"/>
  <c r="D135"/>
  <c r="D136"/>
  <c r="D125"/>
  <c r="D126"/>
  <c r="D127"/>
  <c r="D128"/>
  <c r="D129"/>
  <c r="D130"/>
  <c r="C137"/>
  <c r="C138"/>
  <c r="C139"/>
  <c r="C130"/>
  <c r="C131"/>
  <c r="C132"/>
  <c r="C133"/>
  <c r="C134"/>
  <c r="C135"/>
  <c r="C136"/>
  <c r="C125"/>
  <c r="C126"/>
  <c r="C127"/>
  <c r="C128"/>
  <c r="C129"/>
  <c r="I68"/>
  <c r="I69"/>
  <c r="I70"/>
  <c r="I71"/>
  <c r="I72"/>
  <c r="I73"/>
  <c r="I74"/>
  <c r="H68"/>
  <c r="H69"/>
  <c r="H70"/>
  <c r="H71"/>
  <c r="H72"/>
  <c r="H73"/>
  <c r="H74"/>
  <c r="E68"/>
  <c r="E69"/>
  <c r="E70"/>
  <c r="E71"/>
  <c r="E72"/>
  <c r="E73"/>
  <c r="E74"/>
  <c r="D68"/>
  <c r="D69"/>
  <c r="D70"/>
  <c r="D71"/>
  <c r="D72"/>
  <c r="D73"/>
  <c r="D74"/>
  <c r="C68"/>
  <c r="C69"/>
  <c r="C70"/>
  <c r="C71"/>
  <c r="C72"/>
  <c r="C73"/>
  <c r="C74"/>
  <c r="D123"/>
  <c r="C124"/>
  <c r="D124"/>
  <c r="F124"/>
  <c r="H124"/>
  <c r="C123"/>
  <c r="F123"/>
  <c r="H123"/>
  <c r="C122"/>
  <c r="D122"/>
  <c r="F122"/>
  <c r="H122"/>
  <c r="C121"/>
  <c r="D121"/>
  <c r="F121"/>
  <c r="H121"/>
  <c r="C120"/>
  <c r="D120"/>
  <c r="F120"/>
  <c r="H120"/>
  <c r="C119"/>
  <c r="D119"/>
  <c r="F119"/>
  <c r="H119"/>
  <c r="C118"/>
  <c r="D118"/>
  <c r="F118"/>
  <c r="H118"/>
  <c r="C67"/>
  <c r="D67"/>
  <c r="C66"/>
  <c r="D66"/>
  <c r="E66"/>
  <c r="I66"/>
  <c r="C65"/>
  <c r="D65"/>
  <c r="C64"/>
  <c r="D64"/>
  <c r="C63"/>
  <c r="D63"/>
  <c r="C62"/>
  <c r="D62"/>
  <c r="C61"/>
  <c r="D61"/>
  <c r="C60"/>
  <c r="D60"/>
  <c r="E60"/>
  <c r="I60"/>
  <c r="C59"/>
  <c r="D59"/>
  <c r="C58"/>
  <c r="D58"/>
  <c r="H58"/>
  <c r="C57"/>
  <c r="D57"/>
  <c r="H57"/>
  <c r="C56"/>
  <c r="D56"/>
  <c r="H56"/>
  <c r="C55"/>
  <c r="D55"/>
  <c r="C54"/>
  <c r="D54"/>
  <c r="C53"/>
  <c r="D53"/>
  <c r="E58"/>
  <c r="I58"/>
  <c r="E56"/>
  <c r="I56"/>
  <c r="E59"/>
  <c r="I59"/>
  <c r="H59"/>
  <c r="H60"/>
  <c r="H66"/>
  <c r="E57"/>
  <c r="I57"/>
  <c r="E67"/>
  <c r="I67"/>
  <c r="H67"/>
  <c r="H53"/>
  <c r="E53"/>
  <c r="I53"/>
  <c r="E55"/>
  <c r="I55"/>
  <c r="H55"/>
  <c r="H62"/>
  <c r="E62"/>
  <c r="I62"/>
  <c r="E64"/>
  <c r="I64"/>
  <c r="H64"/>
  <c r="E54"/>
  <c r="I54"/>
  <c r="H54"/>
  <c r="H61"/>
  <c r="E61"/>
  <c r="I61"/>
  <c r="E63"/>
  <c r="I63"/>
  <c r="H63"/>
  <c r="H65"/>
  <c r="E65"/>
  <c r="I65"/>
</calcChain>
</file>

<file path=xl/sharedStrings.xml><?xml version="1.0" encoding="utf-8"?>
<sst xmlns="http://schemas.openxmlformats.org/spreadsheetml/2006/main" count="91" uniqueCount="70">
  <si>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</si>
  <si>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</si>
  <si>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</si>
  <si>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</si>
  <si>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</si>
  <si>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</si>
  <si>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</si>
  <si>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</si>
  <si>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</si>
  <si>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</si>
  <si>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</si>
  <si>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</si>
  <si>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</si>
  <si>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</si>
  <si>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</si>
  <si>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</si>
  <si>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</si>
  <si>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</si>
  <si>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</si>
  <si>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</si>
  <si>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</si>
  <si>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</si>
  <si>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</si>
  <si>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</si>
  <si>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</si>
  <si>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</si>
  <si>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</si>
  <si>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</si>
  <si>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</si>
  <si>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</si>
  <si>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</si>
  <si>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</si>
  <si>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</si>
  <si>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</si>
  <si>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</si>
  <si>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</si>
  <si>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</si>
  <si>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</si>
  <si>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</si>
  <si>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</si>
  <si>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</si>
  <si>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</si>
  <si>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</si>
  <si>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</si>
  <si>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</si>
  <si>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</si>
  <si>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</si>
  <si>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</si>
  <si>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</si>
  <si>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</si>
  <si>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</si>
  <si>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</si>
  <si>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</si>
  <si>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</si>
  <si>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</si>
  <si>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</si>
  <si>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</si>
  <si>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</si>
  <si>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</si>
  <si>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</si>
  <si>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</si>
  <si>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(งบประมาณเงินทุนหมุนเวียนเพื่อการชลประทาน ปี 2554)</t>
  </si>
  <si>
    <t>ปตร.ปากคลองส่งน้ำฝั่งซ้าย ฝายชลขันธ์พินิจ</t>
  </si>
  <si>
    <t>โครงการชลประทานลำพูน</t>
  </si>
  <si>
    <t>0+000</t>
  </si>
  <si>
    <t>สารภี</t>
  </si>
  <si>
    <t>เชียงใหม่</t>
  </si>
  <si>
    <t>N  2066500</t>
  </si>
  <si>
    <t>E  499000</t>
  </si>
  <si>
    <t>เมตร (ร.ท.ก.)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</si>
</sst>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5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4" xfId="0" applyNumberFormat="1" applyFont="1" applyBorder="1"/>
    <xf numFmtId="187" fontId="8" fillId="3" borderId="3" xfId="0" applyNumberFormat="1" applyFont="1" applyFill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3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3" xfId="0" applyNumberFormat="1" applyFont="1" applyFill="1" applyBorder="1" applyAlignment="1">
      <alignment horizontal="center" vertical="center"/>
    </xf>
    <xf numFmtId="188" fontId="8" fillId="3" borderId="0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87" fontId="8" fillId="4" borderId="1" xfId="0" applyNumberFormat="1" applyFont="1" applyFill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vertical="center"/>
    </xf>
    <xf numFmtId="189" fontId="8" fillId="0" borderId="5" xfId="0" applyNumberFormat="1" applyFont="1" applyBorder="1" applyAlignment="1">
      <alignment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2" fontId="7" fillId="0" borderId="1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2" fontId="8" fillId="3" borderId="7" xfId="0" applyNumberFormat="1" applyFont="1" applyFill="1" applyBorder="1" applyAlignment="1">
      <alignment horizontal="center" vertical="center"/>
    </xf>
    <xf numFmtId="188" fontId="8" fillId="3" borderId="7" xfId="0" applyNumberFormat="1" applyFont="1" applyFill="1" applyBorder="1" applyAlignment="1">
      <alignment horizontal="center" vertical="center"/>
    </xf>
    <xf numFmtId="187" fontId="8" fillId="3" borderId="7" xfId="0" applyNumberFormat="1" applyFont="1" applyFill="1" applyBorder="1" applyAlignment="1">
      <alignment horizontal="center" vertical="center"/>
    </xf>
    <xf numFmtId="0" fontId="8" fillId="0" borderId="4" xfId="0" applyFont="1" applyBorder="1"/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187" fontId="8" fillId="4" borderId="6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188" fontId="8" fillId="5" borderId="5" xfId="0" applyNumberFormat="1" applyFont="1" applyFill="1" applyBorder="1" applyAlignment="1">
      <alignment horizontal="center" vertical="center"/>
    </xf>
    <xf numFmtId="188" fontId="8" fillId="5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40" b="1" i="0" u="none" strike="noStrike" kern="1200" baseline="0">
                <a:solidFill>
                  <a:sysClr val="windowText" lastClr="000000"/>
                </a:solidFill>
                <a:latin typeface="TH SarabunPSK" pitchFamily="34" charset="-34"/>
                <a:ea typeface="+mn-ea"/>
                <a:cs typeface="TH SarabunPSK" pitchFamily="34" charset="-34"/>
              </a:defRPr>
            </a:pPr>
            <a:r>
              <a:rPr lang="th-TH"/>
              <a:t>สอบเทียบอาคาร</a:t>
            </a:r>
            <a:r>
              <a:rPr lang="th-TH" u="sng"/>
              <a:t>ปตร.ปากคลองส่งน้ำฝั่งซ้าย ฝายชลขันธ์พินิจ  </a:t>
            </a:r>
            <a:r>
              <a:rPr lang="th-TH"/>
              <a:t>โครงการ  </a:t>
            </a:r>
            <a:r>
              <a:rPr lang="th-TH" u="sng"/>
              <a:t>ชลประทานลำพูน	</a:t>
            </a:r>
          </a:p>
        </c:rich>
      </c:tx>
      <c:layout>
        <c:manualLayout>
          <c:xMode val="edge"/>
          <c:yMode val="edge"/>
          <c:x val="0.15513776567402759"/>
          <c:y val="2.5854108956602031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18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084048704438261"/>
                  <c:y val="0.26304156578765603"/>
                </c:manualLayout>
              </c:layout>
              <c:numFmt formatCode="#,##0.0000" sourceLinked="0"/>
            </c:trendlineLbl>
          </c:trendline>
          <c:xVal>
            <c:numRef>
              <c:f>ฝายชลขันธ์!$H$53:$H$74</c:f>
              <c:numCache>
                <c:formatCode>0.000</c:formatCode>
                <c:ptCount val="22"/>
                <c:pt idx="0">
                  <c:v>57.000000000000455</c:v>
                </c:pt>
                <c:pt idx="1">
                  <c:v>57.000000000000455</c:v>
                </c:pt>
                <c:pt idx="2">
                  <c:v>19.000000000000153</c:v>
                </c:pt>
                <c:pt idx="3">
                  <c:v>19.000000000000153</c:v>
                </c:pt>
                <c:pt idx="4">
                  <c:v>18.800000000000335</c:v>
                </c:pt>
                <c:pt idx="5">
                  <c:v>18.800000000000335</c:v>
                </c:pt>
                <c:pt idx="6">
                  <c:v>34.875000000000256</c:v>
                </c:pt>
                <c:pt idx="7">
                  <c:v>55.600000000000591</c:v>
                </c:pt>
                <c:pt idx="8">
                  <c:v>18.333333333333336</c:v>
                </c:pt>
                <c:pt idx="9">
                  <c:v>15.277777777777779</c:v>
                </c:pt>
                <c:pt idx="10">
                  <c:v>14.210526315789712</c:v>
                </c:pt>
                <c:pt idx="11">
                  <c:v>13.250000000000171</c:v>
                </c:pt>
                <c:pt idx="12">
                  <c:v>10.600000000000136</c:v>
                </c:pt>
                <c:pt idx="13">
                  <c:v>8.8333333333334476</c:v>
                </c:pt>
                <c:pt idx="14">
                  <c:v>7.5714285714286698</c:v>
                </c:pt>
                <c:pt idx="15">
                  <c:v>6.6250000000000853</c:v>
                </c:pt>
                <c:pt idx="16">
                  <c:v>5.6666666666666918</c:v>
                </c:pt>
                <c:pt idx="17">
                  <c:v>5.1000000000000227</c:v>
                </c:pt>
                <c:pt idx="18">
                  <c:v>4.6363636363636562</c:v>
                </c:pt>
                <c:pt idx="19">
                  <c:v>4.2500000000000195</c:v>
                </c:pt>
                <c:pt idx="20">
                  <c:v>3.9230769230769402</c:v>
                </c:pt>
                <c:pt idx="21">
                  <c:v>22.000000000000103</c:v>
                </c:pt>
              </c:numCache>
            </c:numRef>
          </c:xVal>
          <c:yVal>
            <c:numRef>
              <c:f>ฝายชลขันธ์!$I$53:$I$74</c:f>
              <c:numCache>
                <c:formatCode>0.000</c:formatCode>
                <c:ptCount val="22"/>
                <c:pt idx="0">
                  <c:v>0.9829137434220151</c:v>
                </c:pt>
                <c:pt idx="1">
                  <c:v>0.9829137434220151</c:v>
                </c:pt>
                <c:pt idx="2">
                  <c:v>0.57102607951183726</c:v>
                </c:pt>
                <c:pt idx="3">
                  <c:v>0.57058031364180473</c:v>
                </c:pt>
                <c:pt idx="4">
                  <c:v>0.53226722978393948</c:v>
                </c:pt>
                <c:pt idx="5">
                  <c:v>0.53226722978393948</c:v>
                </c:pt>
                <c:pt idx="6">
                  <c:v>0.90092631839149784</c:v>
                </c:pt>
                <c:pt idx="7">
                  <c:v>1.0365095206030941</c:v>
                </c:pt>
                <c:pt idx="8">
                  <c:v>0.56214268583889515</c:v>
                </c:pt>
                <c:pt idx="9">
                  <c:v>0.55684837194602965</c:v>
                </c:pt>
                <c:pt idx="10">
                  <c:v>0.54460557111617325</c:v>
                </c:pt>
                <c:pt idx="11">
                  <c:v>0.5632319540988866</c:v>
                </c:pt>
                <c:pt idx="12">
                  <c:v>0.46916927072121473</c:v>
                </c:pt>
                <c:pt idx="13">
                  <c:v>0.41871126904694084</c:v>
                </c:pt>
                <c:pt idx="14">
                  <c:v>0.36578006252651607</c:v>
                </c:pt>
                <c:pt idx="15">
                  <c:v>0.3289853619240265</c:v>
                </c:pt>
                <c:pt idx="16">
                  <c:v>0.3473567516253715</c:v>
                </c:pt>
                <c:pt idx="17">
                  <c:v>0.30230051633540106</c:v>
                </c:pt>
                <c:pt idx="18">
                  <c:v>0.27481865121400095</c:v>
                </c:pt>
                <c:pt idx="19">
                  <c:v>0.26069428563901892</c:v>
                </c:pt>
                <c:pt idx="20">
                  <c:v>0.24787288377715883</c:v>
                </c:pt>
                <c:pt idx="21">
                  <c:v>0.64052293977161601</c:v>
                </c:pt>
              </c:numCache>
            </c:numRef>
          </c:yVal>
        </c:ser>
        <c:axId val="76333056"/>
        <c:axId val="76334976"/>
      </c:scatterChart>
      <c:valAx>
        <c:axId val="76333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167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6334976"/>
        <c:crosses val="autoZero"/>
        <c:crossBetween val="midCat"/>
      </c:valAx>
      <c:valAx>
        <c:axId val="763349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</c:title>
        <c:numFmt formatCode="0.00" sourceLinked="0"/>
        <c:tickLblPos val="nextTo"/>
        <c:crossAx val="76333056"/>
        <c:crosses val="autoZero"/>
        <c:crossBetween val="midCat"/>
        <c:majorUnit val="0.1"/>
        <c:minorUnit val="5.000000000000001E-2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120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9525</xdr:rowOff>
    </xdr:from>
    <xdr:to>
      <xdr:col>2</xdr:col>
      <xdr:colOff>266700</xdr:colOff>
      <xdr:row>15</xdr:row>
      <xdr:rowOff>190500</xdr:rowOff>
    </xdr:to>
    <xdr:cxnSp macro="">
      <xdr:nvCxnSpPr>
        <xdr:cNvPr id="3" name="ตัวเชื่อมต่อตรง 2"/>
        <xdr:cNvCxnSpPr/>
      </xdr:nvCxnSpPr>
      <xdr:spPr>
        <a:xfrm flipV="1">
          <a:off x="1323975" y="40576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100</xdr:row>
      <xdr:rowOff>114300</xdr:rowOff>
    </xdr:from>
    <xdr:to>
      <xdr:col>8</xdr:col>
      <xdr:colOff>666750</xdr:colOff>
      <xdr:row>111</xdr:row>
      <xdr:rowOff>200025</xdr:rowOff>
    </xdr:to>
    <xdr:graphicFrame macro="">
      <xdr:nvGraphicFramePr>
        <xdr:cNvPr id="2122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12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36</xdr:row>
      <xdr:rowOff>47625</xdr:rowOff>
    </xdr:from>
    <xdr:to>
      <xdr:col>1</xdr:col>
      <xdr:colOff>247650</xdr:colOff>
      <xdr:row>36</xdr:row>
      <xdr:rowOff>228600</xdr:rowOff>
    </xdr:to>
    <xdr:cxnSp macro="">
      <xdr:nvCxnSpPr>
        <xdr:cNvPr id="9" name="ตัวเชื่อมต่อตรง 8"/>
        <xdr:cNvCxnSpPr/>
      </xdr:nvCxnSpPr>
      <xdr:spPr>
        <a:xfrm flipV="1">
          <a:off x="390525" y="96393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37</xdr:row>
      <xdr:rowOff>66675</xdr:rowOff>
    </xdr:from>
    <xdr:to>
      <xdr:col>1</xdr:col>
      <xdr:colOff>266700</xdr:colOff>
      <xdr:row>37</xdr:row>
      <xdr:rowOff>247650</xdr:rowOff>
    </xdr:to>
    <xdr:cxnSp macro="">
      <xdr:nvCxnSpPr>
        <xdr:cNvPr id="10" name="ตัวเชื่อมต่อตรง 9"/>
        <xdr:cNvCxnSpPr/>
      </xdr:nvCxnSpPr>
      <xdr:spPr>
        <a:xfrm flipV="1">
          <a:off x="409575" y="99726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409575</xdr:colOff>
      <xdr:row>25</xdr:row>
      <xdr:rowOff>76200</xdr:rowOff>
    </xdr:from>
    <xdr:to>
      <xdr:col>7</xdr:col>
      <xdr:colOff>48509</xdr:colOff>
      <xdr:row>34</xdr:row>
      <xdr:rowOff>195900</xdr:rowOff>
    </xdr:to>
    <xdr:pic>
      <xdr:nvPicPr>
        <xdr:cNvPr id="11" name="Picture 273" descr="PICT108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09725" y="6696075"/>
          <a:ext cx="3410834" cy="25200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5</xdr:col>
      <xdr:colOff>57150</xdr:colOff>
      <xdr:row>10</xdr:row>
      <xdr:rowOff>228600</xdr:rowOff>
    </xdr:from>
    <xdr:to>
      <xdr:col>5</xdr:col>
      <xdr:colOff>200025</xdr:colOff>
      <xdr:row>11</xdr:row>
      <xdr:rowOff>142875</xdr:rowOff>
    </xdr:to>
    <xdr:cxnSp macro="">
      <xdr:nvCxnSpPr>
        <xdr:cNvPr id="12" name="ตัวเชื่อมต่อตรง 11"/>
        <xdr:cNvCxnSpPr/>
      </xdr:nvCxnSpPr>
      <xdr:spPr>
        <a:xfrm flipV="1">
          <a:off x="3257550" y="3038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69"/>
  <sheetViews>
    <sheetView tabSelected="1" view="pageLayout" topLeftCell="A65" zoomScale="140" zoomScalePageLayoutView="140" workbookViewId="0">
      <selection activeCell="B76" sqref="B76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88" t="s">
        <v>0</v>
      </c>
      <c r="C1" s="88"/>
      <c r="D1" s="88"/>
      <c r="E1" s="88"/>
      <c r="F1" s="88"/>
      <c r="G1" s="88"/>
      <c r="H1" s="88"/>
      <c r="I1" s="88"/>
    </row>
    <row r="2" spans="1:9" ht="22.5" customHeight="1">
      <c r="B2" s="89" t="s">
        <v>48</v>
      </c>
      <c r="C2" s="89"/>
      <c r="D2" s="89"/>
      <c r="E2" s="89"/>
      <c r="F2" s="89"/>
      <c r="G2" s="89"/>
      <c r="H2" s="89"/>
      <c r="I2" s="89"/>
    </row>
    <row r="3" spans="1:9" ht="21" customHeight="1">
      <c r="B3" s="90" t="s">
        <v>61</v>
      </c>
      <c r="C3" s="90"/>
      <c r="D3" s="90"/>
      <c r="E3" s="90"/>
      <c r="F3" s="90"/>
      <c r="G3" s="90"/>
      <c r="H3" s="90"/>
      <c r="I3" s="90"/>
    </row>
    <row r="4" spans="1:9" ht="18" customHeight="1"/>
    <row r="5" spans="1:9">
      <c r="A5" s="58">
        <v>1</v>
      </c>
      <c r="B5" s="2" t="s">
        <v>1</v>
      </c>
    </row>
    <row r="6" spans="1:9" ht="21.2" customHeight="1">
      <c r="B6" s="2" t="s">
        <v>2</v>
      </c>
    </row>
    <row r="7" spans="1:9" ht="21.2" customHeight="1">
      <c r="B7" s="2" t="s">
        <v>3</v>
      </c>
      <c r="D7" s="61" t="s">
        <v>62</v>
      </c>
      <c r="E7" s="61"/>
      <c r="F7" s="61"/>
      <c r="G7" s="61"/>
      <c r="H7" s="2" t="s">
        <v>4</v>
      </c>
    </row>
    <row r="8" spans="1:9" ht="21.2" customHeight="1">
      <c r="B8" s="2" t="s">
        <v>5</v>
      </c>
      <c r="D8" s="61" t="s">
        <v>63</v>
      </c>
      <c r="E8" s="61"/>
      <c r="F8" s="61"/>
      <c r="H8" s="2"/>
    </row>
    <row r="9" spans="1:9" ht="21.2" customHeight="1">
      <c r="B9" s="2" t="s">
        <v>6</v>
      </c>
      <c r="D9" s="61" t="s">
        <v>64</v>
      </c>
      <c r="G9" s="2" t="s">
        <v>7</v>
      </c>
    </row>
    <row r="10" spans="1:9" ht="21.2" customHeight="1">
      <c r="B10" s="2" t="s">
        <v>8</v>
      </c>
      <c r="D10" s="62" t="s">
        <v>65</v>
      </c>
      <c r="G10" s="2" t="s">
        <v>9</v>
      </c>
      <c r="H10" s="1" t="s">
        <v>66</v>
      </c>
    </row>
    <row r="11" spans="1:9" ht="21.2" customHeight="1">
      <c r="B11" s="2" t="s">
        <v>57</v>
      </c>
      <c r="D11" s="61" t="s">
        <v>67</v>
      </c>
      <c r="E11" s="61"/>
      <c r="F11" s="61" t="s">
        <v>68</v>
      </c>
    </row>
    <row r="12" spans="1:9" ht="21.2" customHeight="1">
      <c r="B12" s="2" t="s">
        <v>50</v>
      </c>
      <c r="D12" s="1" t="s">
        <v>51</v>
      </c>
      <c r="F12" s="1" t="s">
        <v>52</v>
      </c>
    </row>
    <row r="13" spans="1:9" ht="14.1" customHeight="1">
      <c r="B13" s="2"/>
    </row>
    <row r="14" spans="1:9" ht="21.2" customHeight="1">
      <c r="B14" s="2" t="s">
        <v>10</v>
      </c>
    </row>
    <row r="15" spans="1:9" ht="21.2" customHeight="1">
      <c r="B15" s="2" t="s">
        <v>23</v>
      </c>
    </row>
    <row r="16" spans="1:9" ht="21.2" customHeight="1">
      <c r="B16" s="2" t="s">
        <v>58</v>
      </c>
      <c r="G16" s="3">
        <v>4</v>
      </c>
      <c r="H16" s="1" t="s">
        <v>24</v>
      </c>
    </row>
    <row r="17" spans="1:9" ht="21.2" customHeight="1">
      <c r="B17" s="2"/>
      <c r="D17" s="1" t="s">
        <v>26</v>
      </c>
      <c r="E17" s="5" t="s">
        <v>35</v>
      </c>
      <c r="F17" s="8"/>
      <c r="G17" s="11">
        <v>2</v>
      </c>
      <c r="H17" s="1" t="s">
        <v>25</v>
      </c>
    </row>
    <row r="18" spans="1:9" ht="21.2" customHeight="1">
      <c r="B18" s="2"/>
      <c r="E18" s="7" t="s">
        <v>36</v>
      </c>
      <c r="F18" s="6"/>
      <c r="G18" s="60" t="s">
        <v>54</v>
      </c>
      <c r="H18" s="1" t="s">
        <v>25</v>
      </c>
    </row>
    <row r="19" spans="1:9" ht="21.2" customHeight="1">
      <c r="B19" s="2" t="s">
        <v>27</v>
      </c>
      <c r="G19" s="60" t="s">
        <v>54</v>
      </c>
      <c r="H19" s="1" t="s">
        <v>69</v>
      </c>
    </row>
    <row r="20" spans="1:9" ht="21.2" customHeight="1">
      <c r="B20" s="2" t="s">
        <v>28</v>
      </c>
      <c r="G20" s="60" t="s">
        <v>54</v>
      </c>
      <c r="H20" s="1" t="s">
        <v>69</v>
      </c>
    </row>
    <row r="21" spans="1:9" ht="21.2" customHeight="1">
      <c r="B21" s="57" t="s">
        <v>11</v>
      </c>
      <c r="G21" s="63">
        <v>257.39999999999998</v>
      </c>
      <c r="H21" s="1" t="s">
        <v>69</v>
      </c>
    </row>
    <row r="22" spans="1:9" ht="21.2" customHeight="1">
      <c r="B22" s="2" t="s">
        <v>29</v>
      </c>
      <c r="G22" s="60" t="s">
        <v>54</v>
      </c>
      <c r="H22" s="1" t="s">
        <v>30</v>
      </c>
    </row>
    <row r="23" spans="1:9" ht="21.2" customHeight="1">
      <c r="B23" s="2" t="s">
        <v>53</v>
      </c>
      <c r="G23" s="60" t="s">
        <v>54</v>
      </c>
      <c r="H23" s="1" t="s">
        <v>25</v>
      </c>
    </row>
    <row r="24" spans="1:9" ht="14.1" customHeight="1">
      <c r="B24" s="2"/>
      <c r="D24" s="4"/>
    </row>
    <row r="25" spans="1:9" ht="21.2" customHeight="1">
      <c r="B25" s="2" t="s">
        <v>31</v>
      </c>
    </row>
    <row r="26" spans="1:9" ht="21.2" customHeight="1">
      <c r="A26" s="91"/>
      <c r="B26" s="91"/>
      <c r="C26" s="91"/>
      <c r="D26" s="91"/>
      <c r="E26" s="91"/>
      <c r="F26" s="91"/>
      <c r="G26" s="91"/>
      <c r="H26" s="91"/>
      <c r="I26" s="91"/>
    </row>
    <row r="27" spans="1:9" ht="21.2" customHeight="1">
      <c r="A27" s="91"/>
      <c r="B27" s="91"/>
      <c r="C27" s="91"/>
      <c r="D27" s="91"/>
      <c r="E27" s="91"/>
      <c r="F27" s="91"/>
      <c r="G27" s="91"/>
      <c r="H27" s="91"/>
      <c r="I27" s="91"/>
    </row>
    <row r="28" spans="1:9" ht="21.2" customHeight="1">
      <c r="A28" s="91"/>
      <c r="B28" s="91"/>
      <c r="C28" s="91"/>
      <c r="D28" s="91"/>
      <c r="E28" s="91"/>
      <c r="F28" s="91"/>
      <c r="G28" s="91"/>
      <c r="H28" s="91"/>
      <c r="I28" s="91"/>
    </row>
    <row r="29" spans="1:9" ht="21.2" customHeight="1">
      <c r="A29" s="91"/>
      <c r="B29" s="91"/>
      <c r="C29" s="91"/>
      <c r="D29" s="91"/>
      <c r="E29" s="91"/>
      <c r="F29" s="91"/>
      <c r="G29" s="91"/>
      <c r="H29" s="91"/>
      <c r="I29" s="91"/>
    </row>
    <row r="30" spans="1:9" ht="21.2" customHeight="1">
      <c r="A30" s="91"/>
      <c r="B30" s="91"/>
      <c r="C30" s="91"/>
      <c r="D30" s="91"/>
      <c r="E30" s="91"/>
      <c r="F30" s="91"/>
      <c r="G30" s="91"/>
      <c r="H30" s="91"/>
      <c r="I30" s="91"/>
    </row>
    <row r="31" spans="1:9" ht="21.2" customHeight="1">
      <c r="A31" s="91"/>
      <c r="B31" s="91"/>
      <c r="C31" s="91"/>
      <c r="D31" s="91"/>
      <c r="E31" s="91"/>
      <c r="F31" s="91"/>
      <c r="G31" s="91"/>
      <c r="H31" s="91"/>
      <c r="I31" s="91"/>
    </row>
    <row r="32" spans="1:9" ht="21.2" customHeight="1">
      <c r="A32" s="91"/>
      <c r="B32" s="91"/>
      <c r="C32" s="91"/>
      <c r="D32" s="91"/>
      <c r="E32" s="91"/>
      <c r="F32" s="91"/>
      <c r="G32" s="91"/>
      <c r="H32" s="91"/>
      <c r="I32" s="91"/>
    </row>
    <row r="33" spans="1:9" ht="21.2" customHeight="1">
      <c r="A33" s="91"/>
      <c r="B33" s="91"/>
      <c r="C33" s="91"/>
      <c r="D33" s="91"/>
      <c r="E33" s="91"/>
      <c r="F33" s="91"/>
      <c r="G33" s="91"/>
      <c r="H33" s="91"/>
      <c r="I33" s="91"/>
    </row>
    <row r="34" spans="1:9" ht="21.2" customHeight="1">
      <c r="A34" s="91"/>
      <c r="B34" s="91"/>
      <c r="C34" s="91"/>
      <c r="D34" s="91"/>
      <c r="E34" s="91"/>
      <c r="F34" s="91"/>
      <c r="G34" s="91"/>
      <c r="H34" s="91"/>
      <c r="I34" s="91"/>
    </row>
    <row r="35" spans="1:9" ht="21.2" customHeight="1">
      <c r="A35" s="91"/>
      <c r="B35" s="91"/>
      <c r="C35" s="91"/>
      <c r="D35" s="91"/>
      <c r="E35" s="91"/>
      <c r="F35" s="91"/>
      <c r="G35" s="91"/>
      <c r="H35" s="91"/>
      <c r="I35" s="91"/>
    </row>
    <row r="36" spans="1:9">
      <c r="A36" s="58">
        <v>2</v>
      </c>
      <c r="B36" s="2" t="s">
        <v>32</v>
      </c>
    </row>
    <row r="37" spans="1:9" ht="24.75">
      <c r="B37" s="1" t="s">
        <v>55</v>
      </c>
    </row>
    <row r="38" spans="1:9" ht="24.75">
      <c r="B38" s="1" t="s">
        <v>56</v>
      </c>
    </row>
    <row r="39" spans="1:9">
      <c r="B39" s="1" t="s">
        <v>33</v>
      </c>
    </row>
    <row r="40" spans="1:9" ht="14.1" customHeight="1"/>
    <row r="41" spans="1:9" ht="14.1" customHeight="1"/>
    <row r="42" spans="1:9" ht="21.2" customHeight="1">
      <c r="B42" s="1" t="s">
        <v>34</v>
      </c>
      <c r="C42" s="1" t="s">
        <v>40</v>
      </c>
    </row>
    <row r="43" spans="1:9" ht="21.2" customHeight="1">
      <c r="C43" s="1" t="s">
        <v>38</v>
      </c>
    </row>
    <row r="44" spans="1:9" ht="21.2" customHeight="1">
      <c r="C44" s="1" t="s">
        <v>37</v>
      </c>
    </row>
    <row r="45" spans="1:9" ht="21.2" customHeight="1">
      <c r="C45" s="1" t="s">
        <v>59</v>
      </c>
    </row>
    <row r="46" spans="1:9" ht="21.2" customHeight="1">
      <c r="C46" s="1" t="s">
        <v>60</v>
      </c>
    </row>
    <row r="47" spans="1:9" ht="21.2" customHeight="1">
      <c r="C47" s="1" t="s">
        <v>39</v>
      </c>
    </row>
    <row r="48" spans="1:9" ht="21.2" customHeight="1"/>
    <row r="49" spans="1:9" ht="11.25" customHeight="1" thickBot="1"/>
    <row r="50" spans="1:9" ht="19.7" customHeight="1">
      <c r="A50" s="84" t="s">
        <v>42</v>
      </c>
      <c r="B50" s="34" t="s">
        <v>12</v>
      </c>
      <c r="C50" s="34" t="s">
        <v>44</v>
      </c>
      <c r="D50" s="84" t="s">
        <v>16</v>
      </c>
      <c r="E50" s="34"/>
      <c r="F50" s="34" t="s">
        <v>13</v>
      </c>
      <c r="G50" s="84" t="s">
        <v>18</v>
      </c>
      <c r="H50" s="84" t="s">
        <v>20</v>
      </c>
      <c r="I50" s="84" t="s">
        <v>19</v>
      </c>
    </row>
    <row r="51" spans="1:9" ht="19.7" customHeight="1">
      <c r="A51" s="85"/>
      <c r="B51" s="38" t="s">
        <v>14</v>
      </c>
      <c r="C51" s="38" t="s">
        <v>15</v>
      </c>
      <c r="D51" s="85"/>
      <c r="E51" s="35"/>
      <c r="F51" s="38" t="s">
        <v>17</v>
      </c>
      <c r="G51" s="92"/>
      <c r="H51" s="85"/>
      <c r="I51" s="85"/>
    </row>
    <row r="52" spans="1:9" ht="19.7" customHeight="1" thickBot="1">
      <c r="A52" s="36"/>
      <c r="B52" s="9" t="s">
        <v>21</v>
      </c>
      <c r="C52" s="9" t="s">
        <v>21</v>
      </c>
      <c r="D52" s="36"/>
      <c r="E52" s="36"/>
      <c r="F52" s="9" t="s">
        <v>22</v>
      </c>
      <c r="G52" s="9" t="s">
        <v>41</v>
      </c>
      <c r="H52" s="35"/>
      <c r="I52" s="36"/>
    </row>
    <row r="53" spans="1:9">
      <c r="A53" s="10">
        <v>1</v>
      </c>
      <c r="B53" s="49">
        <v>260.25</v>
      </c>
      <c r="C53" s="24">
        <f t="shared" ref="C53:C74" si="0">$G$21</f>
        <v>257.39999999999998</v>
      </c>
      <c r="D53" s="24">
        <f>$B53-$C53</f>
        <v>2.8500000000000227</v>
      </c>
      <c r="E53" s="28">
        <f>SQRT(2*9.81*D53)</f>
        <v>7.4777670463849333</v>
      </c>
      <c r="F53" s="69">
        <v>0.05</v>
      </c>
      <c r="G53" s="74">
        <v>2.94</v>
      </c>
      <c r="H53" s="13">
        <f>D53/F53</f>
        <v>57.000000000000455</v>
      </c>
      <c r="I53" s="13">
        <f>G53/(($G$16*$G$17)*F53*E53)</f>
        <v>0.9829137434220151</v>
      </c>
    </row>
    <row r="54" spans="1:9">
      <c r="A54" s="20">
        <v>2</v>
      </c>
      <c r="B54" s="50">
        <v>260.25</v>
      </c>
      <c r="C54" s="25">
        <f t="shared" si="0"/>
        <v>257.39999999999998</v>
      </c>
      <c r="D54" s="25">
        <f t="shared" ref="D54:D74" si="1">$B54-$C54</f>
        <v>2.8500000000000227</v>
      </c>
      <c r="E54" s="29">
        <f t="shared" ref="E54:E74" si="2">SQRT(2*9.81*D54)</f>
        <v>7.4777670463849333</v>
      </c>
      <c r="F54" s="73">
        <v>0.05</v>
      </c>
      <c r="G54" s="75">
        <v>2.94</v>
      </c>
      <c r="H54" s="14">
        <f t="shared" ref="H54:H74" si="3">D54/F54</f>
        <v>57.000000000000455</v>
      </c>
      <c r="I54" s="14">
        <f t="shared" ref="I54:I74" si="4">G54/(($G$16*$G$17)*F54*E54)</f>
        <v>0.9829137434220151</v>
      </c>
    </row>
    <row r="55" spans="1:9">
      <c r="A55" s="20">
        <v>3</v>
      </c>
      <c r="B55" s="50">
        <v>260.25</v>
      </c>
      <c r="C55" s="25">
        <f t="shared" si="0"/>
        <v>257.39999999999998</v>
      </c>
      <c r="D55" s="25">
        <f t="shared" si="1"/>
        <v>2.8500000000000227</v>
      </c>
      <c r="E55" s="30">
        <f t="shared" si="2"/>
        <v>7.4777670463849333</v>
      </c>
      <c r="F55" s="70">
        <v>0.15</v>
      </c>
      <c r="G55" s="76">
        <v>5.1239999999999997</v>
      </c>
      <c r="H55" s="14">
        <f t="shared" si="3"/>
        <v>19.000000000000153</v>
      </c>
      <c r="I55" s="14">
        <f t="shared" si="4"/>
        <v>0.57102607951183726</v>
      </c>
    </row>
    <row r="56" spans="1:9">
      <c r="A56" s="20">
        <v>4</v>
      </c>
      <c r="B56" s="50">
        <v>260.25</v>
      </c>
      <c r="C56" s="25">
        <f t="shared" si="0"/>
        <v>257.39999999999998</v>
      </c>
      <c r="D56" s="25">
        <f t="shared" si="1"/>
        <v>2.8500000000000227</v>
      </c>
      <c r="E56" s="31">
        <f t="shared" si="2"/>
        <v>7.4777670463849333</v>
      </c>
      <c r="F56" s="71">
        <v>0.15</v>
      </c>
      <c r="G56" s="77">
        <v>5.12</v>
      </c>
      <c r="H56" s="14">
        <f t="shared" si="3"/>
        <v>19.000000000000153</v>
      </c>
      <c r="I56" s="14">
        <f t="shared" si="4"/>
        <v>0.57058031364180473</v>
      </c>
    </row>
    <row r="57" spans="1:9">
      <c r="A57" s="20">
        <v>5</v>
      </c>
      <c r="B57" s="50">
        <v>260.22000000000003</v>
      </c>
      <c r="C57" s="25">
        <f t="shared" si="0"/>
        <v>257.39999999999998</v>
      </c>
      <c r="D57" s="25">
        <f t="shared" si="1"/>
        <v>2.82000000000005</v>
      </c>
      <c r="E57" s="30">
        <f t="shared" si="2"/>
        <v>7.4383062588200133</v>
      </c>
      <c r="F57" s="70">
        <v>0.15</v>
      </c>
      <c r="G57" s="76">
        <v>4.7510000000000003</v>
      </c>
      <c r="H57" s="14">
        <f t="shared" si="3"/>
        <v>18.800000000000335</v>
      </c>
      <c r="I57" s="14">
        <f t="shared" si="4"/>
        <v>0.53226722978393948</v>
      </c>
    </row>
    <row r="58" spans="1:9">
      <c r="A58" s="3">
        <v>6</v>
      </c>
      <c r="B58" s="11">
        <v>260.22000000000003</v>
      </c>
      <c r="C58" s="26">
        <f t="shared" si="0"/>
        <v>257.39999999999998</v>
      </c>
      <c r="D58" s="26">
        <f t="shared" si="1"/>
        <v>2.82000000000005</v>
      </c>
      <c r="E58" s="31">
        <f t="shared" si="2"/>
        <v>7.4383062588200133</v>
      </c>
      <c r="F58" s="71">
        <v>0.15</v>
      </c>
      <c r="G58" s="77">
        <v>4.7510000000000003</v>
      </c>
      <c r="H58" s="14">
        <f t="shared" si="3"/>
        <v>18.800000000000335</v>
      </c>
      <c r="I58" s="14">
        <f t="shared" si="4"/>
        <v>0.53226722978393948</v>
      </c>
    </row>
    <row r="59" spans="1:9">
      <c r="A59" s="20">
        <v>7</v>
      </c>
      <c r="B59" s="50">
        <v>260.19</v>
      </c>
      <c r="C59" s="25">
        <f t="shared" si="0"/>
        <v>257.39999999999998</v>
      </c>
      <c r="D59" s="25">
        <f t="shared" si="1"/>
        <v>2.7900000000000205</v>
      </c>
      <c r="E59" s="30">
        <f t="shared" si="2"/>
        <v>7.3986350092432867</v>
      </c>
      <c r="F59" s="71">
        <v>0.08</v>
      </c>
      <c r="G59" s="77">
        <v>4.266</v>
      </c>
      <c r="H59" s="14">
        <f t="shared" si="3"/>
        <v>34.875000000000256</v>
      </c>
      <c r="I59" s="14">
        <f t="shared" si="4"/>
        <v>0.90092631839149784</v>
      </c>
    </row>
    <row r="60" spans="1:9">
      <c r="A60" s="20">
        <v>8</v>
      </c>
      <c r="B60" s="50">
        <v>260.18</v>
      </c>
      <c r="C60" s="25">
        <f t="shared" si="0"/>
        <v>257.39999999999998</v>
      </c>
      <c r="D60" s="25">
        <f t="shared" si="1"/>
        <v>2.7800000000000296</v>
      </c>
      <c r="E60" s="30">
        <f t="shared" si="2"/>
        <v>7.3853639043719825</v>
      </c>
      <c r="F60" s="71">
        <v>0.05</v>
      </c>
      <c r="G60" s="77">
        <v>3.0619999999999998</v>
      </c>
      <c r="H60" s="14">
        <f t="shared" si="3"/>
        <v>55.600000000000591</v>
      </c>
      <c r="I60" s="14">
        <f t="shared" si="4"/>
        <v>1.0365095206030941</v>
      </c>
    </row>
    <row r="61" spans="1:9">
      <c r="A61" s="20">
        <v>9</v>
      </c>
      <c r="B61" s="50">
        <v>260.14999999999998</v>
      </c>
      <c r="C61" s="25">
        <f t="shared" si="0"/>
        <v>257.39999999999998</v>
      </c>
      <c r="D61" s="25">
        <f t="shared" si="1"/>
        <v>2.75</v>
      </c>
      <c r="E61" s="30">
        <f t="shared" si="2"/>
        <v>7.3454067280171769</v>
      </c>
      <c r="F61" s="71">
        <v>0.15</v>
      </c>
      <c r="G61" s="77">
        <v>4.9550000000000001</v>
      </c>
      <c r="H61" s="14">
        <f t="shared" si="3"/>
        <v>18.333333333333336</v>
      </c>
      <c r="I61" s="14">
        <f t="shared" si="4"/>
        <v>0.56214268583889515</v>
      </c>
    </row>
    <row r="62" spans="1:9">
      <c r="A62" s="20">
        <v>10</v>
      </c>
      <c r="B62" s="50">
        <v>260.14999999999998</v>
      </c>
      <c r="C62" s="25">
        <f t="shared" si="0"/>
        <v>257.39999999999998</v>
      </c>
      <c r="D62" s="25">
        <f t="shared" si="1"/>
        <v>2.75</v>
      </c>
      <c r="E62" s="30">
        <f t="shared" si="2"/>
        <v>7.3454067280171769</v>
      </c>
      <c r="F62" s="71">
        <v>0.18</v>
      </c>
      <c r="G62" s="77">
        <v>5.89</v>
      </c>
      <c r="H62" s="14">
        <f t="shared" si="3"/>
        <v>15.277777777777779</v>
      </c>
      <c r="I62" s="14">
        <f t="shared" si="4"/>
        <v>0.55684837194602965</v>
      </c>
    </row>
    <row r="63" spans="1:9">
      <c r="A63" s="20">
        <v>11</v>
      </c>
      <c r="B63" s="50">
        <v>260.10000000000002</v>
      </c>
      <c r="C63" s="25">
        <f t="shared" si="0"/>
        <v>257.39999999999998</v>
      </c>
      <c r="D63" s="25">
        <f t="shared" si="1"/>
        <v>2.7000000000000455</v>
      </c>
      <c r="E63" s="30">
        <f t="shared" si="2"/>
        <v>7.2783239828961239</v>
      </c>
      <c r="F63" s="71">
        <v>0.19</v>
      </c>
      <c r="G63" s="77">
        <v>6.0250000000000004</v>
      </c>
      <c r="H63" s="14">
        <f t="shared" si="3"/>
        <v>14.210526315789712</v>
      </c>
      <c r="I63" s="14">
        <f t="shared" si="4"/>
        <v>0.54460557111617325</v>
      </c>
    </row>
    <row r="64" spans="1:9">
      <c r="A64" s="20">
        <v>12</v>
      </c>
      <c r="B64" s="50">
        <v>260.05</v>
      </c>
      <c r="C64" s="25">
        <f t="shared" si="0"/>
        <v>257.39999999999998</v>
      </c>
      <c r="D64" s="25">
        <f t="shared" si="1"/>
        <v>2.6500000000000341</v>
      </c>
      <c r="E64" s="30">
        <f t="shared" si="2"/>
        <v>7.2106171719209078</v>
      </c>
      <c r="F64" s="71">
        <v>0.2</v>
      </c>
      <c r="G64" s="77">
        <v>6.4980000000000002</v>
      </c>
      <c r="H64" s="14">
        <f t="shared" si="3"/>
        <v>13.250000000000171</v>
      </c>
      <c r="I64" s="14">
        <f t="shared" si="4"/>
        <v>0.5632319540988866</v>
      </c>
    </row>
    <row r="65" spans="1:9">
      <c r="A65" s="20">
        <v>13</v>
      </c>
      <c r="B65" s="50">
        <v>260.05</v>
      </c>
      <c r="C65" s="25">
        <f t="shared" si="0"/>
        <v>257.39999999999998</v>
      </c>
      <c r="D65" s="25">
        <f t="shared" si="1"/>
        <v>2.6500000000000341</v>
      </c>
      <c r="E65" s="30">
        <f t="shared" si="2"/>
        <v>7.2106171719209078</v>
      </c>
      <c r="F65" s="71">
        <v>0.25</v>
      </c>
      <c r="G65" s="77">
        <v>6.766</v>
      </c>
      <c r="H65" s="14">
        <f t="shared" si="3"/>
        <v>10.600000000000136</v>
      </c>
      <c r="I65" s="14">
        <f t="shared" si="4"/>
        <v>0.46916927072121473</v>
      </c>
    </row>
    <row r="66" spans="1:9">
      <c r="A66" s="20">
        <v>14</v>
      </c>
      <c r="B66" s="50">
        <v>260.05</v>
      </c>
      <c r="C66" s="25">
        <f t="shared" si="0"/>
        <v>257.39999999999998</v>
      </c>
      <c r="D66" s="25">
        <f t="shared" si="1"/>
        <v>2.6500000000000341</v>
      </c>
      <c r="E66" s="30">
        <f t="shared" si="2"/>
        <v>7.2106171719209078</v>
      </c>
      <c r="F66" s="71">
        <v>0.3</v>
      </c>
      <c r="G66" s="77">
        <v>7.2460000000000004</v>
      </c>
      <c r="H66" s="14">
        <f t="shared" si="3"/>
        <v>8.8333333333334476</v>
      </c>
      <c r="I66" s="14">
        <f t="shared" si="4"/>
        <v>0.41871126904694084</v>
      </c>
    </row>
    <row r="67" spans="1:9">
      <c r="A67" s="64">
        <v>15</v>
      </c>
      <c r="B67" s="72">
        <v>260.05</v>
      </c>
      <c r="C67" s="65">
        <f t="shared" si="0"/>
        <v>257.39999999999998</v>
      </c>
      <c r="D67" s="65">
        <f t="shared" si="1"/>
        <v>2.6500000000000341</v>
      </c>
      <c r="E67" s="66">
        <f t="shared" si="2"/>
        <v>7.2106171719209078</v>
      </c>
      <c r="F67" s="71">
        <v>0.35</v>
      </c>
      <c r="G67" s="77">
        <v>7.3849999999999998</v>
      </c>
      <c r="H67" s="67">
        <f t="shared" si="3"/>
        <v>7.5714285714286698</v>
      </c>
      <c r="I67" s="67">
        <f t="shared" si="4"/>
        <v>0.36578006252651607</v>
      </c>
    </row>
    <row r="68" spans="1:9">
      <c r="A68" s="20">
        <v>16</v>
      </c>
      <c r="B68" s="33">
        <v>260.05</v>
      </c>
      <c r="C68" s="65">
        <f t="shared" si="0"/>
        <v>257.39999999999998</v>
      </c>
      <c r="D68" s="65">
        <f t="shared" si="1"/>
        <v>2.6500000000000341</v>
      </c>
      <c r="E68" s="66">
        <f t="shared" si="2"/>
        <v>7.2106171719209078</v>
      </c>
      <c r="F68" s="71">
        <v>0.4</v>
      </c>
      <c r="G68" s="77">
        <v>7.5910000000000002</v>
      </c>
      <c r="H68" s="67">
        <f t="shared" si="3"/>
        <v>6.6250000000000853</v>
      </c>
      <c r="I68" s="67">
        <f t="shared" si="4"/>
        <v>0.3289853619240265</v>
      </c>
    </row>
    <row r="69" spans="1:9">
      <c r="A69" s="20">
        <v>17</v>
      </c>
      <c r="B69" s="33">
        <v>259.95</v>
      </c>
      <c r="C69" s="65">
        <f t="shared" si="0"/>
        <v>257.39999999999998</v>
      </c>
      <c r="D69" s="65">
        <f t="shared" si="1"/>
        <v>2.5500000000000114</v>
      </c>
      <c r="E69" s="66">
        <f t="shared" si="2"/>
        <v>7.0732595032276473</v>
      </c>
      <c r="F69" s="71">
        <v>0.45</v>
      </c>
      <c r="G69" s="77">
        <v>8.8450000000000006</v>
      </c>
      <c r="H69" s="67">
        <f t="shared" si="3"/>
        <v>5.6666666666666918</v>
      </c>
      <c r="I69" s="67">
        <f t="shared" si="4"/>
        <v>0.3473567516253715</v>
      </c>
    </row>
    <row r="70" spans="1:9">
      <c r="A70" s="20">
        <v>18</v>
      </c>
      <c r="B70" s="33">
        <v>259.95</v>
      </c>
      <c r="C70" s="65">
        <f t="shared" si="0"/>
        <v>257.39999999999998</v>
      </c>
      <c r="D70" s="65">
        <f t="shared" si="1"/>
        <v>2.5500000000000114</v>
      </c>
      <c r="E70" s="66">
        <f t="shared" si="2"/>
        <v>7.0732595032276473</v>
      </c>
      <c r="F70" s="71">
        <v>0.5</v>
      </c>
      <c r="G70" s="77">
        <v>8.5530000000000008</v>
      </c>
      <c r="H70" s="67">
        <f t="shared" si="3"/>
        <v>5.1000000000000227</v>
      </c>
      <c r="I70" s="67">
        <f t="shared" si="4"/>
        <v>0.30230051633540106</v>
      </c>
    </row>
    <row r="71" spans="1:9">
      <c r="A71" s="20">
        <v>19</v>
      </c>
      <c r="B71" s="33">
        <v>259.95</v>
      </c>
      <c r="C71" s="65">
        <f t="shared" si="0"/>
        <v>257.39999999999998</v>
      </c>
      <c r="D71" s="65">
        <f t="shared" si="1"/>
        <v>2.5500000000000114</v>
      </c>
      <c r="E71" s="66">
        <f t="shared" si="2"/>
        <v>7.0732595032276473</v>
      </c>
      <c r="F71" s="71">
        <v>0.55000000000000004</v>
      </c>
      <c r="G71" s="77">
        <v>8.5530000000000008</v>
      </c>
      <c r="H71" s="67">
        <f t="shared" si="3"/>
        <v>4.6363636363636562</v>
      </c>
      <c r="I71" s="67">
        <f t="shared" si="4"/>
        <v>0.27481865121400095</v>
      </c>
    </row>
    <row r="72" spans="1:9">
      <c r="A72" s="20">
        <v>20</v>
      </c>
      <c r="B72" s="33">
        <v>259.95</v>
      </c>
      <c r="C72" s="65">
        <f t="shared" si="0"/>
        <v>257.39999999999998</v>
      </c>
      <c r="D72" s="65">
        <f t="shared" si="1"/>
        <v>2.5500000000000114</v>
      </c>
      <c r="E72" s="66">
        <f t="shared" si="2"/>
        <v>7.0732595032276473</v>
      </c>
      <c r="F72" s="71">
        <v>0.6</v>
      </c>
      <c r="G72" s="77">
        <v>8.8510000000000009</v>
      </c>
      <c r="H72" s="67">
        <f t="shared" si="3"/>
        <v>4.2500000000000195</v>
      </c>
      <c r="I72" s="67">
        <f t="shared" si="4"/>
        <v>0.26069428563901892</v>
      </c>
    </row>
    <row r="73" spans="1:9">
      <c r="A73" s="20">
        <v>21</v>
      </c>
      <c r="B73" s="33">
        <v>259.95</v>
      </c>
      <c r="C73" s="65">
        <f t="shared" si="0"/>
        <v>257.39999999999998</v>
      </c>
      <c r="D73" s="65">
        <f t="shared" si="1"/>
        <v>2.5500000000000114</v>
      </c>
      <c r="E73" s="66">
        <f t="shared" si="2"/>
        <v>7.0732595032276473</v>
      </c>
      <c r="F73" s="71">
        <v>0.65</v>
      </c>
      <c r="G73" s="77">
        <v>9.1170000000000009</v>
      </c>
      <c r="H73" s="67">
        <f t="shared" si="3"/>
        <v>3.9230769230769402</v>
      </c>
      <c r="I73" s="67">
        <f t="shared" si="4"/>
        <v>0.24787288377715883</v>
      </c>
    </row>
    <row r="74" spans="1:9">
      <c r="A74" s="20">
        <v>22</v>
      </c>
      <c r="B74" s="33">
        <v>260.26</v>
      </c>
      <c r="C74" s="65">
        <f t="shared" si="0"/>
        <v>257.39999999999998</v>
      </c>
      <c r="D74" s="65">
        <f t="shared" si="1"/>
        <v>2.8600000000000136</v>
      </c>
      <c r="E74" s="66">
        <f t="shared" si="2"/>
        <v>7.4908744482870802</v>
      </c>
      <c r="F74" s="71">
        <v>0.13</v>
      </c>
      <c r="G74" s="77">
        <v>4.99</v>
      </c>
      <c r="H74" s="67">
        <f t="shared" si="3"/>
        <v>22.000000000000103</v>
      </c>
      <c r="I74" s="67">
        <f t="shared" si="4"/>
        <v>0.64052293977161601</v>
      </c>
    </row>
    <row r="75" spans="1:9">
      <c r="A75" s="20"/>
      <c r="B75" s="12"/>
      <c r="C75" s="25"/>
      <c r="D75" s="25"/>
      <c r="E75" s="30"/>
      <c r="F75" s="68"/>
      <c r="G75" s="68"/>
      <c r="H75" s="14"/>
      <c r="I75" s="14"/>
    </row>
    <row r="76" spans="1:9">
      <c r="A76" s="20"/>
      <c r="B76" s="12"/>
      <c r="C76" s="25"/>
      <c r="D76" s="25"/>
      <c r="E76" s="30"/>
      <c r="F76" s="68"/>
      <c r="G76" s="68"/>
      <c r="H76" s="14"/>
      <c r="I76" s="14"/>
    </row>
    <row r="77" spans="1:9">
      <c r="A77" s="20"/>
      <c r="B77" s="12"/>
      <c r="C77" s="25"/>
      <c r="D77" s="25"/>
      <c r="E77" s="30"/>
      <c r="F77" s="68"/>
      <c r="G77" s="68"/>
      <c r="H77" s="14"/>
      <c r="I77" s="14"/>
    </row>
    <row r="78" spans="1:9">
      <c r="A78" s="20"/>
      <c r="B78" s="12"/>
      <c r="C78" s="25"/>
      <c r="D78" s="25"/>
      <c r="E78" s="30"/>
      <c r="F78" s="68"/>
      <c r="G78" s="68"/>
      <c r="H78" s="14"/>
      <c r="I78" s="14"/>
    </row>
    <row r="79" spans="1:9">
      <c r="A79" s="20"/>
      <c r="B79" s="12"/>
      <c r="C79" s="25"/>
      <c r="D79" s="25"/>
      <c r="E79" s="30"/>
      <c r="F79" s="68"/>
      <c r="G79" s="68"/>
      <c r="H79" s="14"/>
      <c r="I79" s="14"/>
    </row>
    <row r="80" spans="1:9">
      <c r="A80" s="20"/>
      <c r="B80" s="12"/>
      <c r="C80" s="25"/>
      <c r="D80" s="25"/>
      <c r="E80" s="30"/>
      <c r="F80" s="68"/>
      <c r="G80" s="68"/>
      <c r="H80" s="14"/>
      <c r="I80" s="14"/>
    </row>
    <row r="81" spans="1:9">
      <c r="A81" s="20"/>
      <c r="B81" s="12"/>
      <c r="C81" s="25"/>
      <c r="D81" s="25"/>
      <c r="E81" s="30"/>
      <c r="F81" s="68"/>
      <c r="G81" s="68"/>
      <c r="H81" s="14"/>
      <c r="I81" s="14"/>
    </row>
    <row r="82" spans="1:9">
      <c r="A82" s="20"/>
      <c r="B82" s="12"/>
      <c r="C82" s="25"/>
      <c r="D82" s="25"/>
      <c r="E82" s="30"/>
      <c r="F82" s="68"/>
      <c r="G82" s="68"/>
      <c r="H82" s="14"/>
      <c r="I82" s="14"/>
    </row>
    <row r="83" spans="1:9">
      <c r="A83" s="20"/>
      <c r="B83" s="12"/>
      <c r="C83" s="25"/>
      <c r="D83" s="25"/>
      <c r="E83" s="30"/>
      <c r="F83" s="68"/>
      <c r="G83" s="68"/>
      <c r="H83" s="14"/>
      <c r="I83" s="14"/>
    </row>
    <row r="84" spans="1:9">
      <c r="A84" s="20"/>
      <c r="B84" s="12"/>
      <c r="C84" s="25"/>
      <c r="D84" s="25"/>
      <c r="E84" s="30"/>
      <c r="F84" s="68"/>
      <c r="G84" s="68"/>
      <c r="H84" s="14"/>
      <c r="I84" s="14"/>
    </row>
    <row r="85" spans="1:9">
      <c r="A85" s="20"/>
      <c r="B85" s="12"/>
      <c r="C85" s="25"/>
      <c r="D85" s="25"/>
      <c r="E85" s="30"/>
      <c r="F85" s="68"/>
      <c r="G85" s="68"/>
      <c r="H85" s="14"/>
      <c r="I85" s="14"/>
    </row>
    <row r="86" spans="1:9">
      <c r="A86" s="20"/>
      <c r="B86" s="12"/>
      <c r="C86" s="25"/>
      <c r="D86" s="25"/>
      <c r="E86" s="30"/>
      <c r="F86" s="68"/>
      <c r="G86" s="68"/>
      <c r="H86" s="14"/>
      <c r="I86" s="14"/>
    </row>
    <row r="87" spans="1:9">
      <c r="A87" s="20"/>
      <c r="B87" s="12"/>
      <c r="C87" s="25"/>
      <c r="D87" s="25"/>
      <c r="E87" s="30"/>
      <c r="F87" s="68"/>
      <c r="G87" s="68"/>
      <c r="H87" s="14"/>
      <c r="I87" s="14"/>
    </row>
    <row r="88" spans="1:9">
      <c r="A88" s="20"/>
      <c r="B88" s="12"/>
      <c r="C88" s="25"/>
      <c r="D88" s="25"/>
      <c r="E88" s="30"/>
      <c r="F88" s="68"/>
      <c r="G88" s="68"/>
      <c r="H88" s="14"/>
      <c r="I88" s="14"/>
    </row>
    <row r="89" spans="1:9">
      <c r="A89" s="20"/>
      <c r="B89" s="12"/>
      <c r="C89" s="25"/>
      <c r="D89" s="25"/>
      <c r="E89" s="30"/>
      <c r="F89" s="68"/>
      <c r="G89" s="68"/>
      <c r="H89" s="14"/>
      <c r="I89" s="14"/>
    </row>
    <row r="90" spans="1:9">
      <c r="A90" s="20"/>
      <c r="B90" s="12"/>
      <c r="C90" s="25"/>
      <c r="D90" s="25"/>
      <c r="E90" s="30"/>
      <c r="F90" s="68"/>
      <c r="G90" s="68"/>
      <c r="H90" s="14"/>
      <c r="I90" s="14"/>
    </row>
    <row r="91" spans="1:9">
      <c r="A91" s="20"/>
      <c r="B91" s="12"/>
      <c r="C91" s="25"/>
      <c r="D91" s="25"/>
      <c r="E91" s="30"/>
      <c r="F91" s="68"/>
      <c r="G91" s="68"/>
      <c r="H91" s="14"/>
      <c r="I91" s="14"/>
    </row>
    <row r="92" spans="1:9">
      <c r="A92" s="20"/>
      <c r="B92" s="12"/>
      <c r="C92" s="25"/>
      <c r="D92" s="25"/>
      <c r="E92" s="30"/>
      <c r="F92" s="68"/>
      <c r="G92" s="68"/>
      <c r="H92" s="14"/>
      <c r="I92" s="14"/>
    </row>
    <row r="93" spans="1:9">
      <c r="A93" s="20"/>
      <c r="B93" s="12"/>
      <c r="C93" s="25"/>
      <c r="D93" s="25"/>
      <c r="E93" s="30"/>
      <c r="F93" s="68"/>
      <c r="G93" s="68"/>
      <c r="H93" s="14"/>
      <c r="I93" s="14"/>
    </row>
    <row r="94" spans="1:9">
      <c r="A94" s="20"/>
      <c r="B94" s="12"/>
      <c r="C94" s="25"/>
      <c r="D94" s="25"/>
      <c r="E94" s="30"/>
      <c r="F94" s="68"/>
      <c r="G94" s="68"/>
      <c r="H94" s="14"/>
      <c r="I94" s="14"/>
    </row>
    <row r="95" spans="1:9">
      <c r="A95" s="20"/>
      <c r="B95" s="12"/>
      <c r="C95" s="25"/>
      <c r="D95" s="25"/>
      <c r="E95" s="30"/>
      <c r="F95" s="68"/>
      <c r="G95" s="68"/>
      <c r="H95" s="14"/>
      <c r="I95" s="14"/>
    </row>
    <row r="96" spans="1:9">
      <c r="A96" s="20"/>
      <c r="B96" s="12"/>
      <c r="C96" s="25"/>
      <c r="D96" s="25"/>
      <c r="E96" s="30"/>
      <c r="F96" s="68"/>
      <c r="G96" s="68"/>
      <c r="H96" s="14"/>
      <c r="I96" s="14"/>
    </row>
    <row r="97" spans="1:9">
      <c r="A97" s="20"/>
      <c r="B97" s="12"/>
      <c r="C97" s="25"/>
      <c r="D97" s="25"/>
      <c r="E97" s="30"/>
      <c r="F97" s="68"/>
      <c r="G97" s="68"/>
      <c r="H97" s="14"/>
      <c r="I97" s="14"/>
    </row>
    <row r="98" spans="1:9" ht="24.75" thickBot="1">
      <c r="A98" s="21"/>
      <c r="B98" s="23"/>
      <c r="C98" s="27"/>
      <c r="D98" s="27"/>
      <c r="E98" s="32"/>
      <c r="F98" s="22"/>
      <c r="G98" s="22"/>
      <c r="H98" s="15"/>
      <c r="I98" s="15"/>
    </row>
    <row r="99" spans="1:9">
      <c r="A99" s="6"/>
      <c r="B99" s="6"/>
      <c r="C99" s="6"/>
      <c r="D99" s="6"/>
      <c r="E99" s="6"/>
      <c r="F99" s="6"/>
      <c r="G99" s="6"/>
      <c r="H99" s="6"/>
      <c r="I99" s="6"/>
    </row>
    <row r="101" spans="1:9">
      <c r="A101" s="83"/>
      <c r="B101" s="83"/>
      <c r="C101" s="83"/>
      <c r="D101" s="83"/>
      <c r="E101" s="83"/>
      <c r="F101" s="83"/>
      <c r="G101" s="83"/>
      <c r="H101" s="83"/>
      <c r="I101" s="83"/>
    </row>
    <row r="102" spans="1:9">
      <c r="A102" s="83"/>
      <c r="B102" s="83"/>
      <c r="C102" s="83"/>
      <c r="D102" s="83"/>
      <c r="E102" s="83"/>
      <c r="F102" s="83"/>
      <c r="G102" s="83"/>
      <c r="H102" s="83"/>
      <c r="I102" s="83"/>
    </row>
    <row r="103" spans="1:9">
      <c r="A103" s="83"/>
      <c r="B103" s="83"/>
      <c r="C103" s="83"/>
      <c r="D103" s="83"/>
      <c r="E103" s="83"/>
      <c r="F103" s="83"/>
      <c r="G103" s="83"/>
      <c r="H103" s="83"/>
      <c r="I103" s="83"/>
    </row>
    <row r="104" spans="1:9">
      <c r="A104" s="83"/>
      <c r="B104" s="83"/>
      <c r="C104" s="83"/>
      <c r="D104" s="83"/>
      <c r="E104" s="83"/>
      <c r="F104" s="83"/>
      <c r="G104" s="83"/>
      <c r="H104" s="83"/>
      <c r="I104" s="83"/>
    </row>
    <row r="105" spans="1:9">
      <c r="A105" s="83"/>
      <c r="B105" s="83"/>
      <c r="C105" s="83"/>
      <c r="D105" s="83"/>
      <c r="E105" s="83"/>
      <c r="F105" s="83"/>
      <c r="G105" s="83"/>
      <c r="H105" s="83"/>
      <c r="I105" s="83"/>
    </row>
    <row r="106" spans="1:9">
      <c r="A106" s="83"/>
      <c r="B106" s="83"/>
      <c r="C106" s="83"/>
      <c r="D106" s="83"/>
      <c r="E106" s="83"/>
      <c r="F106" s="83"/>
      <c r="G106" s="83"/>
      <c r="H106" s="83"/>
      <c r="I106" s="83"/>
    </row>
    <row r="107" spans="1:9">
      <c r="A107" s="83"/>
      <c r="B107" s="83"/>
      <c r="C107" s="83"/>
      <c r="D107" s="83"/>
      <c r="E107" s="83"/>
      <c r="F107" s="83"/>
      <c r="G107" s="83"/>
      <c r="H107" s="83"/>
      <c r="I107" s="83"/>
    </row>
    <row r="108" spans="1:9">
      <c r="A108" s="83"/>
      <c r="B108" s="83"/>
      <c r="C108" s="83"/>
      <c r="D108" s="83"/>
      <c r="E108" s="83"/>
      <c r="F108" s="83"/>
      <c r="G108" s="83"/>
      <c r="H108" s="83"/>
      <c r="I108" s="83"/>
    </row>
    <row r="109" spans="1:9">
      <c r="A109" s="83"/>
      <c r="B109" s="83"/>
      <c r="C109" s="83"/>
      <c r="D109" s="83"/>
      <c r="E109" s="83"/>
      <c r="F109" s="83"/>
      <c r="G109" s="83"/>
      <c r="H109" s="83"/>
      <c r="I109" s="83"/>
    </row>
    <row r="110" spans="1:9">
      <c r="A110" s="83"/>
      <c r="B110" s="83"/>
      <c r="C110" s="83"/>
      <c r="D110" s="83"/>
      <c r="E110" s="83"/>
      <c r="F110" s="83"/>
      <c r="G110" s="83"/>
      <c r="H110" s="83"/>
      <c r="I110" s="83"/>
    </row>
    <row r="111" spans="1:9">
      <c r="A111" s="83"/>
      <c r="B111" s="83"/>
      <c r="C111" s="83"/>
      <c r="D111" s="83"/>
      <c r="E111" s="83"/>
      <c r="F111" s="83"/>
      <c r="G111" s="83"/>
      <c r="H111" s="83"/>
      <c r="I111" s="83"/>
    </row>
    <row r="112" spans="1:9">
      <c r="A112" s="83"/>
      <c r="B112" s="83"/>
      <c r="C112" s="83"/>
      <c r="D112" s="83"/>
      <c r="E112" s="83"/>
      <c r="F112" s="83"/>
      <c r="G112" s="83"/>
      <c r="H112" s="83"/>
      <c r="I112" s="83"/>
    </row>
    <row r="113" spans="1:9">
      <c r="A113" s="58">
        <v>3</v>
      </c>
      <c r="B113" s="2" t="s">
        <v>43</v>
      </c>
    </row>
    <row r="114" spans="1:9" ht="11.25" customHeight="1" thickBot="1"/>
    <row r="115" spans="1:9" ht="19.7" customHeight="1">
      <c r="A115" s="84" t="s">
        <v>42</v>
      </c>
      <c r="B115" s="46" t="s">
        <v>12</v>
      </c>
      <c r="C115" s="84" t="s">
        <v>45</v>
      </c>
      <c r="D115" s="84" t="s">
        <v>16</v>
      </c>
      <c r="E115" s="78" t="s">
        <v>13</v>
      </c>
      <c r="F115" s="84" t="s">
        <v>20</v>
      </c>
      <c r="G115" s="84" t="s">
        <v>19</v>
      </c>
      <c r="H115" s="84" t="s">
        <v>47</v>
      </c>
      <c r="I115" s="84"/>
    </row>
    <row r="116" spans="1:9" ht="19.7" customHeight="1">
      <c r="A116" s="85"/>
      <c r="B116" s="47" t="s">
        <v>14</v>
      </c>
      <c r="C116" s="85"/>
      <c r="D116" s="85"/>
      <c r="E116" s="38" t="s">
        <v>17</v>
      </c>
      <c r="F116" s="85"/>
      <c r="G116" s="85"/>
      <c r="H116" s="85"/>
      <c r="I116" s="85"/>
    </row>
    <row r="117" spans="1:9" ht="19.7" customHeight="1" thickBot="1">
      <c r="A117" s="86"/>
      <c r="B117" s="48" t="s">
        <v>21</v>
      </c>
      <c r="C117" s="37" t="s">
        <v>21</v>
      </c>
      <c r="D117" s="86"/>
      <c r="E117" s="9" t="s">
        <v>22</v>
      </c>
      <c r="F117" s="86"/>
      <c r="G117" s="86"/>
      <c r="H117" s="87" t="s">
        <v>41</v>
      </c>
      <c r="I117" s="87"/>
    </row>
    <row r="118" spans="1:9" ht="21.2" customHeight="1">
      <c r="A118" s="53">
        <v>1</v>
      </c>
      <c r="B118" s="49">
        <v>260.25</v>
      </c>
      <c r="C118" s="17">
        <f t="shared" ref="C118:C139" si="5">$G$21</f>
        <v>257.39999999999998</v>
      </c>
      <c r="D118" s="17">
        <f>B118-C118</f>
        <v>2.8500000000000227</v>
      </c>
      <c r="E118" s="69">
        <v>0.05</v>
      </c>
      <c r="F118" s="39">
        <f>D118/E118</f>
        <v>57.000000000000455</v>
      </c>
      <c r="G118" s="79">
        <f>(0.0136*F118)+0.2848</f>
        <v>1.060000000000006</v>
      </c>
      <c r="H118" s="82">
        <f>G118*($G$16*$G$17)*E118*(2*9.81*D118)^0.5</f>
        <v>3.17057322766723</v>
      </c>
      <c r="I118" s="82"/>
    </row>
    <row r="119" spans="1:9" ht="21.2" customHeight="1">
      <c r="A119" s="54">
        <v>2</v>
      </c>
      <c r="B119" s="50">
        <v>260.25</v>
      </c>
      <c r="C119" s="18">
        <f t="shared" si="5"/>
        <v>257.39999999999998</v>
      </c>
      <c r="D119" s="18">
        <f t="shared" ref="D119:D139" si="6">B119-C119</f>
        <v>2.8500000000000227</v>
      </c>
      <c r="E119" s="73">
        <v>0.05</v>
      </c>
      <c r="F119" s="40">
        <f t="shared" ref="F119:F139" si="7">D119/E119</f>
        <v>57.000000000000455</v>
      </c>
      <c r="G119" s="40">
        <f t="shared" ref="G119:G139" si="8">(0.0136*F119)+0.2848</f>
        <v>1.060000000000006</v>
      </c>
      <c r="H119" s="80">
        <f t="shared" ref="H119:H124" si="9">G119*($G$16*$G$17)*E119*(2*9.81*D119)^0.5</f>
        <v>3.17057322766723</v>
      </c>
      <c r="I119" s="80"/>
    </row>
    <row r="120" spans="1:9" ht="21.2" customHeight="1">
      <c r="A120" s="54">
        <v>3</v>
      </c>
      <c r="B120" s="50">
        <v>260.25</v>
      </c>
      <c r="C120" s="18">
        <f t="shared" si="5"/>
        <v>257.39999999999998</v>
      </c>
      <c r="D120" s="18">
        <f t="shared" si="6"/>
        <v>2.8500000000000227</v>
      </c>
      <c r="E120" s="70">
        <v>0.15</v>
      </c>
      <c r="F120" s="40">
        <f t="shared" si="7"/>
        <v>19.000000000000153</v>
      </c>
      <c r="G120" s="40">
        <f t="shared" si="8"/>
        <v>0.54320000000000213</v>
      </c>
      <c r="H120" s="80">
        <f t="shared" si="9"/>
        <v>4.8743076715155738</v>
      </c>
      <c r="I120" s="80"/>
    </row>
    <row r="121" spans="1:9" ht="21.2" customHeight="1">
      <c r="A121" s="54">
        <v>4</v>
      </c>
      <c r="B121" s="50">
        <v>260.25</v>
      </c>
      <c r="C121" s="18">
        <f t="shared" si="5"/>
        <v>257.39999999999998</v>
      </c>
      <c r="D121" s="18">
        <f t="shared" si="6"/>
        <v>2.8500000000000227</v>
      </c>
      <c r="E121" s="71">
        <v>0.15</v>
      </c>
      <c r="F121" s="40">
        <f t="shared" si="7"/>
        <v>19.000000000000153</v>
      </c>
      <c r="G121" s="40">
        <f t="shared" si="8"/>
        <v>0.54320000000000213</v>
      </c>
      <c r="H121" s="80">
        <f t="shared" si="9"/>
        <v>4.8743076715155738</v>
      </c>
      <c r="I121" s="80"/>
    </row>
    <row r="122" spans="1:9" ht="21.2" customHeight="1">
      <c r="A122" s="54">
        <v>5</v>
      </c>
      <c r="B122" s="50">
        <v>260.22000000000003</v>
      </c>
      <c r="C122" s="18">
        <f t="shared" si="5"/>
        <v>257.39999999999998</v>
      </c>
      <c r="D122" s="18">
        <f t="shared" si="6"/>
        <v>2.82000000000005</v>
      </c>
      <c r="E122" s="70">
        <v>0.15</v>
      </c>
      <c r="F122" s="40">
        <f t="shared" si="7"/>
        <v>18.800000000000335</v>
      </c>
      <c r="G122" s="40">
        <f t="shared" si="8"/>
        <v>0.54048000000000451</v>
      </c>
      <c r="H122" s="80">
        <f t="shared" si="9"/>
        <v>4.8243069201204891</v>
      </c>
      <c r="I122" s="80"/>
    </row>
    <row r="123" spans="1:9" ht="21.2" customHeight="1">
      <c r="A123" s="54">
        <v>6</v>
      </c>
      <c r="B123" s="11">
        <v>260.22000000000003</v>
      </c>
      <c r="C123" s="18">
        <f t="shared" si="5"/>
        <v>257.39999999999998</v>
      </c>
      <c r="D123" s="18">
        <f t="shared" si="6"/>
        <v>2.82000000000005</v>
      </c>
      <c r="E123" s="71">
        <v>0.15</v>
      </c>
      <c r="F123" s="40">
        <f t="shared" si="7"/>
        <v>18.800000000000335</v>
      </c>
      <c r="G123" s="40">
        <f t="shared" si="8"/>
        <v>0.54048000000000451</v>
      </c>
      <c r="H123" s="80">
        <f t="shared" si="9"/>
        <v>4.8243069201204891</v>
      </c>
      <c r="I123" s="80"/>
    </row>
    <row r="124" spans="1:9" ht="21.2" customHeight="1">
      <c r="A124" s="54">
        <v>7</v>
      </c>
      <c r="B124" s="50">
        <v>260.19</v>
      </c>
      <c r="C124" s="18">
        <f t="shared" si="5"/>
        <v>257.39999999999998</v>
      </c>
      <c r="D124" s="18">
        <f t="shared" si="6"/>
        <v>2.7900000000000205</v>
      </c>
      <c r="E124" s="71">
        <v>0.08</v>
      </c>
      <c r="F124" s="40">
        <f t="shared" si="7"/>
        <v>34.875000000000256</v>
      </c>
      <c r="G124" s="40">
        <f t="shared" si="8"/>
        <v>0.75910000000000344</v>
      </c>
      <c r="H124" s="80">
        <f t="shared" si="9"/>
        <v>3.5944344547306266</v>
      </c>
      <c r="I124" s="80"/>
    </row>
    <row r="125" spans="1:9" ht="21.2" customHeight="1">
      <c r="A125" s="54">
        <v>8</v>
      </c>
      <c r="B125" s="50">
        <v>260.18</v>
      </c>
      <c r="C125" s="18">
        <f t="shared" si="5"/>
        <v>257.39999999999998</v>
      </c>
      <c r="D125" s="18">
        <f t="shared" si="6"/>
        <v>2.7800000000000296</v>
      </c>
      <c r="E125" s="71">
        <v>0.05</v>
      </c>
      <c r="F125" s="40">
        <f t="shared" si="7"/>
        <v>55.600000000000591</v>
      </c>
      <c r="G125" s="40">
        <f t="shared" si="8"/>
        <v>1.0409600000000081</v>
      </c>
      <c r="H125" s="80">
        <f t="shared" ref="H125:H139" si="10">G125*($G$16*$G$17)*E125*(2*9.81*D125)^0.5</f>
        <v>3.0751473639580476</v>
      </c>
      <c r="I125" s="80"/>
    </row>
    <row r="126" spans="1:9" ht="21.2" customHeight="1">
      <c r="A126" s="54">
        <v>9</v>
      </c>
      <c r="B126" s="50">
        <v>260.14999999999998</v>
      </c>
      <c r="C126" s="18">
        <f t="shared" si="5"/>
        <v>257.39999999999998</v>
      </c>
      <c r="D126" s="18">
        <f t="shared" si="6"/>
        <v>2.75</v>
      </c>
      <c r="E126" s="71">
        <v>0.15</v>
      </c>
      <c r="F126" s="40">
        <f t="shared" si="7"/>
        <v>18.333333333333336</v>
      </c>
      <c r="G126" s="40">
        <f t="shared" si="8"/>
        <v>0.53413333333333335</v>
      </c>
      <c r="H126" s="80">
        <f t="shared" si="10"/>
        <v>4.7081118963898891</v>
      </c>
      <c r="I126" s="80"/>
    </row>
    <row r="127" spans="1:9" ht="21.2" customHeight="1">
      <c r="A127" s="54">
        <v>10</v>
      </c>
      <c r="B127" s="50">
        <v>260.14999999999998</v>
      </c>
      <c r="C127" s="18">
        <f t="shared" si="5"/>
        <v>257.39999999999998</v>
      </c>
      <c r="D127" s="18">
        <f t="shared" si="6"/>
        <v>2.75</v>
      </c>
      <c r="E127" s="71">
        <v>0.18</v>
      </c>
      <c r="F127" s="40">
        <f t="shared" si="7"/>
        <v>15.277777777777779</v>
      </c>
      <c r="G127" s="40">
        <f t="shared" si="8"/>
        <v>0.49257777777777778</v>
      </c>
      <c r="H127" s="80">
        <f t="shared" si="10"/>
        <v>5.210185137063319</v>
      </c>
      <c r="I127" s="80"/>
    </row>
    <row r="128" spans="1:9" ht="21.2" customHeight="1">
      <c r="A128" s="54">
        <v>11</v>
      </c>
      <c r="B128" s="50">
        <v>260.10000000000002</v>
      </c>
      <c r="C128" s="18">
        <f t="shared" si="5"/>
        <v>257.39999999999998</v>
      </c>
      <c r="D128" s="18">
        <f t="shared" si="6"/>
        <v>2.7000000000000455</v>
      </c>
      <c r="E128" s="71">
        <v>0.19</v>
      </c>
      <c r="F128" s="40">
        <f t="shared" si="7"/>
        <v>14.210526315789712</v>
      </c>
      <c r="G128" s="40">
        <f t="shared" si="8"/>
        <v>0.47806315789474008</v>
      </c>
      <c r="H128" s="80">
        <f t="shared" si="10"/>
        <v>5.2888377921154017</v>
      </c>
      <c r="I128" s="80"/>
    </row>
    <row r="129" spans="1:9" ht="21.2" customHeight="1">
      <c r="A129" s="54">
        <v>12</v>
      </c>
      <c r="B129" s="50">
        <v>260.05</v>
      </c>
      <c r="C129" s="18">
        <f t="shared" si="5"/>
        <v>257.39999999999998</v>
      </c>
      <c r="D129" s="18">
        <f t="shared" si="6"/>
        <v>2.6500000000000341</v>
      </c>
      <c r="E129" s="71">
        <v>0.2</v>
      </c>
      <c r="F129" s="40">
        <f t="shared" si="7"/>
        <v>13.250000000000171</v>
      </c>
      <c r="G129" s="40">
        <f t="shared" si="8"/>
        <v>0.4650000000000023</v>
      </c>
      <c r="H129" s="80">
        <f t="shared" si="10"/>
        <v>5.3646991759091822</v>
      </c>
      <c r="I129" s="80"/>
    </row>
    <row r="130" spans="1:9" ht="21.2" customHeight="1">
      <c r="A130" s="54">
        <v>13</v>
      </c>
      <c r="B130" s="50">
        <v>260.05</v>
      </c>
      <c r="C130" s="18">
        <f t="shared" si="5"/>
        <v>257.39999999999998</v>
      </c>
      <c r="D130" s="18">
        <f t="shared" si="6"/>
        <v>2.6500000000000341</v>
      </c>
      <c r="E130" s="71">
        <v>0.25</v>
      </c>
      <c r="F130" s="40">
        <f t="shared" si="7"/>
        <v>10.600000000000136</v>
      </c>
      <c r="G130" s="40">
        <f t="shared" si="8"/>
        <v>0.42896000000000184</v>
      </c>
      <c r="H130" s="80">
        <f t="shared" si="10"/>
        <v>6.186132684134412</v>
      </c>
      <c r="I130" s="80"/>
    </row>
    <row r="131" spans="1:9" ht="21.2" customHeight="1">
      <c r="A131" s="54">
        <v>14</v>
      </c>
      <c r="B131" s="50">
        <v>260.05</v>
      </c>
      <c r="C131" s="18">
        <f t="shared" si="5"/>
        <v>257.39999999999998</v>
      </c>
      <c r="D131" s="18">
        <f t="shared" si="6"/>
        <v>2.6500000000000341</v>
      </c>
      <c r="E131" s="71">
        <v>0.3</v>
      </c>
      <c r="F131" s="40">
        <f t="shared" si="7"/>
        <v>8.8333333333334476</v>
      </c>
      <c r="G131" s="40">
        <f t="shared" si="8"/>
        <v>0.40493333333333487</v>
      </c>
      <c r="H131" s="80">
        <f t="shared" si="10"/>
        <v>7.0075661923596408</v>
      </c>
      <c r="I131" s="80"/>
    </row>
    <row r="132" spans="1:9" ht="21.2" customHeight="1">
      <c r="A132" s="54">
        <v>15</v>
      </c>
      <c r="B132" s="72">
        <v>260.05</v>
      </c>
      <c r="C132" s="18">
        <f t="shared" si="5"/>
        <v>257.39999999999998</v>
      </c>
      <c r="D132" s="18">
        <f t="shared" si="6"/>
        <v>2.6500000000000341</v>
      </c>
      <c r="E132" s="71">
        <v>0.35</v>
      </c>
      <c r="F132" s="40">
        <f t="shared" si="7"/>
        <v>7.5714285714286698</v>
      </c>
      <c r="G132" s="40">
        <f t="shared" si="8"/>
        <v>0.38777142857142988</v>
      </c>
      <c r="H132" s="80">
        <f t="shared" si="10"/>
        <v>7.8289997005848706</v>
      </c>
      <c r="I132" s="80"/>
    </row>
    <row r="133" spans="1:9" ht="21.2" customHeight="1">
      <c r="A133" s="54">
        <v>16</v>
      </c>
      <c r="B133" s="33">
        <v>260.05</v>
      </c>
      <c r="C133" s="18">
        <f t="shared" si="5"/>
        <v>257.39999999999998</v>
      </c>
      <c r="D133" s="18">
        <f t="shared" si="6"/>
        <v>2.6500000000000341</v>
      </c>
      <c r="E133" s="71">
        <v>0.4</v>
      </c>
      <c r="F133" s="40">
        <f t="shared" si="7"/>
        <v>6.6250000000000853</v>
      </c>
      <c r="G133" s="40">
        <f t="shared" si="8"/>
        <v>0.37490000000000112</v>
      </c>
      <c r="H133" s="80">
        <f t="shared" si="10"/>
        <v>8.6504332088101012</v>
      </c>
      <c r="I133" s="80"/>
    </row>
    <row r="134" spans="1:9" ht="21.2" customHeight="1">
      <c r="A134" s="54">
        <v>17</v>
      </c>
      <c r="B134" s="33">
        <v>259.95</v>
      </c>
      <c r="C134" s="18">
        <f t="shared" si="5"/>
        <v>257.39999999999998</v>
      </c>
      <c r="D134" s="18">
        <f t="shared" si="6"/>
        <v>2.5500000000000114</v>
      </c>
      <c r="E134" s="71">
        <v>0.45</v>
      </c>
      <c r="F134" s="40">
        <f t="shared" si="7"/>
        <v>5.6666666666666918</v>
      </c>
      <c r="G134" s="40">
        <f t="shared" si="8"/>
        <v>0.361866666666667</v>
      </c>
      <c r="H134" s="80">
        <f t="shared" si="10"/>
        <v>9.2144766200447297</v>
      </c>
      <c r="I134" s="80"/>
    </row>
    <row r="135" spans="1:9" ht="21.2" customHeight="1">
      <c r="A135" s="54">
        <v>18</v>
      </c>
      <c r="B135" s="33">
        <v>259.95</v>
      </c>
      <c r="C135" s="18">
        <f t="shared" si="5"/>
        <v>257.39999999999998</v>
      </c>
      <c r="D135" s="18">
        <f t="shared" si="6"/>
        <v>2.5500000000000114</v>
      </c>
      <c r="E135" s="71">
        <v>0.5</v>
      </c>
      <c r="F135" s="40">
        <f t="shared" si="7"/>
        <v>5.1000000000000227</v>
      </c>
      <c r="G135" s="40">
        <f t="shared" si="8"/>
        <v>0.35416000000000031</v>
      </c>
      <c r="H135" s="80">
        <f t="shared" si="10"/>
        <v>10.020262342652423</v>
      </c>
      <c r="I135" s="80"/>
    </row>
    <row r="136" spans="1:9" ht="21.2" customHeight="1">
      <c r="A136" s="54">
        <v>19</v>
      </c>
      <c r="B136" s="33">
        <v>259.95</v>
      </c>
      <c r="C136" s="18">
        <f t="shared" si="5"/>
        <v>257.39999999999998</v>
      </c>
      <c r="D136" s="18">
        <f t="shared" si="6"/>
        <v>2.5500000000000114</v>
      </c>
      <c r="E136" s="71">
        <v>0.55000000000000004</v>
      </c>
      <c r="F136" s="40">
        <f t="shared" si="7"/>
        <v>4.6363636363636562</v>
      </c>
      <c r="G136" s="40">
        <f t="shared" si="8"/>
        <v>0.34785454545454575</v>
      </c>
      <c r="H136" s="80">
        <f t="shared" si="10"/>
        <v>10.826048065260117</v>
      </c>
      <c r="I136" s="80"/>
    </row>
    <row r="137" spans="1:9" ht="21.2" customHeight="1">
      <c r="A137" s="54">
        <v>20</v>
      </c>
      <c r="B137" s="33">
        <v>259.95</v>
      </c>
      <c r="C137" s="18">
        <f t="shared" si="5"/>
        <v>257.39999999999998</v>
      </c>
      <c r="D137" s="18">
        <f t="shared" si="6"/>
        <v>2.5500000000000114</v>
      </c>
      <c r="E137" s="71">
        <v>0.6</v>
      </c>
      <c r="F137" s="40">
        <f t="shared" si="7"/>
        <v>4.2500000000000195</v>
      </c>
      <c r="G137" s="40">
        <f t="shared" si="8"/>
        <v>0.34260000000000024</v>
      </c>
      <c r="H137" s="80">
        <f t="shared" si="10"/>
        <v>11.631833787867809</v>
      </c>
      <c r="I137" s="80"/>
    </row>
    <row r="138" spans="1:9" ht="21.2" customHeight="1">
      <c r="A138" s="54">
        <v>21</v>
      </c>
      <c r="B138" s="33">
        <v>259.95</v>
      </c>
      <c r="C138" s="18">
        <f t="shared" si="5"/>
        <v>257.39999999999998</v>
      </c>
      <c r="D138" s="18">
        <f t="shared" si="6"/>
        <v>2.5500000000000114</v>
      </c>
      <c r="E138" s="71">
        <v>0.65</v>
      </c>
      <c r="F138" s="40">
        <f t="shared" si="7"/>
        <v>3.9230769230769402</v>
      </c>
      <c r="G138" s="40">
        <f t="shared" si="8"/>
        <v>0.33815384615384636</v>
      </c>
      <c r="H138" s="80">
        <f t="shared" si="10"/>
        <v>12.437619510475503</v>
      </c>
      <c r="I138" s="80"/>
    </row>
    <row r="139" spans="1:9" ht="21.2" customHeight="1">
      <c r="A139" s="54">
        <v>22</v>
      </c>
      <c r="B139" s="33">
        <v>260.26</v>
      </c>
      <c r="C139" s="18">
        <f t="shared" si="5"/>
        <v>257.39999999999998</v>
      </c>
      <c r="D139" s="18">
        <f t="shared" si="6"/>
        <v>2.8600000000000136</v>
      </c>
      <c r="E139" s="71">
        <v>0.13</v>
      </c>
      <c r="F139" s="40">
        <f t="shared" si="7"/>
        <v>22.000000000000103</v>
      </c>
      <c r="G139" s="43">
        <f t="shared" si="8"/>
        <v>0.58400000000000141</v>
      </c>
      <c r="H139" s="80">
        <f t="shared" si="10"/>
        <v>4.5496575049116519</v>
      </c>
      <c r="I139" s="80"/>
    </row>
    <row r="140" spans="1:9" ht="21.2" customHeight="1">
      <c r="A140" s="54"/>
      <c r="B140" s="50"/>
      <c r="C140" s="18"/>
      <c r="D140" s="18"/>
      <c r="E140" s="50"/>
      <c r="F140" s="40"/>
      <c r="G140" s="40"/>
      <c r="H140" s="59"/>
      <c r="I140" s="59"/>
    </row>
    <row r="141" spans="1:9" ht="21.2" customHeight="1">
      <c r="A141" s="54"/>
      <c r="B141" s="50"/>
      <c r="C141" s="18"/>
      <c r="D141" s="18"/>
      <c r="E141" s="50"/>
      <c r="F141" s="40"/>
      <c r="G141" s="40"/>
      <c r="H141" s="59"/>
      <c r="I141" s="59"/>
    </row>
    <row r="142" spans="1:9" ht="21.2" customHeight="1">
      <c r="A142" s="54"/>
      <c r="B142" s="50"/>
      <c r="C142" s="18"/>
      <c r="D142" s="18"/>
      <c r="E142" s="50"/>
      <c r="F142" s="40"/>
      <c r="G142" s="40"/>
      <c r="H142" s="59"/>
      <c r="I142" s="59"/>
    </row>
    <row r="143" spans="1:9" ht="21.2" customHeight="1">
      <c r="A143" s="54"/>
      <c r="B143" s="50"/>
      <c r="C143" s="18"/>
      <c r="D143" s="18"/>
      <c r="E143" s="50"/>
      <c r="F143" s="40"/>
      <c r="G143" s="40"/>
      <c r="H143" s="59"/>
      <c r="I143" s="59"/>
    </row>
    <row r="144" spans="1:9" ht="21.2" customHeight="1">
      <c r="A144" s="54"/>
      <c r="B144" s="50"/>
      <c r="C144" s="18"/>
      <c r="D144" s="18"/>
      <c r="E144" s="50"/>
      <c r="F144" s="40"/>
      <c r="G144" s="40"/>
      <c r="H144" s="59"/>
      <c r="I144" s="59"/>
    </row>
    <row r="145" spans="1:9" ht="21.2" customHeight="1">
      <c r="A145" s="54"/>
      <c r="B145" s="50"/>
      <c r="C145" s="18"/>
      <c r="D145" s="18"/>
      <c r="E145" s="50"/>
      <c r="F145" s="40"/>
      <c r="G145" s="40"/>
      <c r="H145" s="59"/>
      <c r="I145" s="59"/>
    </row>
    <row r="146" spans="1:9" ht="21.2" customHeight="1">
      <c r="A146" s="54"/>
      <c r="B146" s="50"/>
      <c r="C146" s="18"/>
      <c r="D146" s="18"/>
      <c r="E146" s="50"/>
      <c r="F146" s="40"/>
      <c r="G146" s="40"/>
      <c r="H146" s="59"/>
      <c r="I146" s="59"/>
    </row>
    <row r="147" spans="1:9" ht="21.2" customHeight="1">
      <c r="A147" s="54"/>
      <c r="B147" s="50"/>
      <c r="C147" s="18"/>
      <c r="D147" s="18"/>
      <c r="E147" s="50"/>
      <c r="F147" s="40"/>
      <c r="G147" s="40"/>
      <c r="H147" s="59"/>
      <c r="I147" s="59"/>
    </row>
    <row r="148" spans="1:9" ht="21.2" customHeight="1">
      <c r="A148" s="54"/>
      <c r="B148" s="50"/>
      <c r="C148" s="18"/>
      <c r="D148" s="18"/>
      <c r="E148" s="50"/>
      <c r="F148" s="40"/>
      <c r="G148" s="40"/>
      <c r="H148" s="59"/>
      <c r="I148" s="59"/>
    </row>
    <row r="149" spans="1:9" ht="21.2" customHeight="1">
      <c r="A149" s="54"/>
      <c r="B149" s="50"/>
      <c r="C149" s="18"/>
      <c r="D149" s="18"/>
      <c r="E149" s="50"/>
      <c r="F149" s="40"/>
      <c r="G149" s="40"/>
      <c r="H149" s="59"/>
      <c r="I149" s="59"/>
    </row>
    <row r="150" spans="1:9" ht="21.2" customHeight="1">
      <c r="A150" s="54"/>
      <c r="B150" s="50"/>
      <c r="C150" s="18"/>
      <c r="D150" s="18"/>
      <c r="E150" s="50"/>
      <c r="F150" s="40"/>
      <c r="G150" s="40"/>
      <c r="H150" s="59"/>
      <c r="I150" s="59"/>
    </row>
    <row r="151" spans="1:9" ht="21.2" customHeight="1">
      <c r="A151" s="54"/>
      <c r="B151" s="50"/>
      <c r="C151" s="18"/>
      <c r="D151" s="18"/>
      <c r="E151" s="50"/>
      <c r="F151" s="40"/>
      <c r="G151" s="40"/>
      <c r="H151" s="59"/>
      <c r="I151" s="59"/>
    </row>
    <row r="152" spans="1:9" ht="21.2" customHeight="1">
      <c r="A152" s="54"/>
      <c r="B152" s="50"/>
      <c r="C152" s="18"/>
      <c r="D152" s="18"/>
      <c r="E152" s="50"/>
      <c r="F152" s="40"/>
      <c r="G152" s="40"/>
      <c r="H152" s="59"/>
      <c r="I152" s="59"/>
    </row>
    <row r="153" spans="1:9" ht="21.2" customHeight="1">
      <c r="A153" s="54"/>
      <c r="B153" s="50"/>
      <c r="C153" s="18"/>
      <c r="D153" s="18"/>
      <c r="E153" s="50"/>
      <c r="F153" s="40"/>
      <c r="G153" s="40"/>
      <c r="H153" s="59"/>
      <c r="I153" s="59"/>
    </row>
    <row r="154" spans="1:9" ht="21.2" customHeight="1">
      <c r="A154" s="54"/>
      <c r="B154" s="50"/>
      <c r="C154" s="18"/>
      <c r="D154" s="18"/>
      <c r="E154" s="50"/>
      <c r="F154" s="40"/>
      <c r="G154" s="40"/>
      <c r="H154" s="59"/>
      <c r="I154" s="59"/>
    </row>
    <row r="155" spans="1:9" ht="21.2" customHeight="1">
      <c r="A155" s="54"/>
      <c r="B155" s="50"/>
      <c r="C155" s="18"/>
      <c r="D155" s="18"/>
      <c r="E155" s="50"/>
      <c r="F155" s="40"/>
      <c r="G155" s="40"/>
      <c r="H155" s="59"/>
      <c r="I155" s="59"/>
    </row>
    <row r="156" spans="1:9" ht="21.2" customHeight="1">
      <c r="A156" s="54"/>
      <c r="B156" s="50"/>
      <c r="C156" s="18"/>
      <c r="D156" s="18"/>
      <c r="E156" s="50"/>
      <c r="F156" s="40"/>
      <c r="G156" s="40"/>
      <c r="H156" s="59"/>
      <c r="I156" s="59"/>
    </row>
    <row r="157" spans="1:9" ht="21.2" customHeight="1">
      <c r="A157" s="54"/>
      <c r="B157" s="50"/>
      <c r="C157" s="18"/>
      <c r="D157" s="18"/>
      <c r="E157" s="50"/>
      <c r="F157" s="40"/>
      <c r="G157" s="40"/>
      <c r="H157" s="59"/>
      <c r="I157" s="59"/>
    </row>
    <row r="158" spans="1:9" ht="21.2" customHeight="1">
      <c r="A158" s="54"/>
      <c r="B158" s="50"/>
      <c r="C158" s="18"/>
      <c r="D158" s="18"/>
      <c r="E158" s="50"/>
      <c r="F158" s="40"/>
      <c r="G158" s="40"/>
      <c r="H158" s="59"/>
      <c r="I158" s="59"/>
    </row>
    <row r="159" spans="1:9" ht="21.2" customHeight="1">
      <c r="A159" s="54"/>
      <c r="B159" s="50"/>
      <c r="C159" s="18"/>
      <c r="D159" s="18"/>
      <c r="E159" s="50"/>
      <c r="F159" s="40"/>
      <c r="G159" s="40"/>
      <c r="H159" s="59"/>
      <c r="I159" s="59"/>
    </row>
    <row r="160" spans="1:9" ht="21.2" customHeight="1">
      <c r="A160" s="55"/>
      <c r="B160" s="51"/>
      <c r="C160" s="18"/>
      <c r="D160" s="18"/>
      <c r="E160" s="44"/>
      <c r="F160" s="40"/>
      <c r="G160" s="40"/>
      <c r="H160" s="80"/>
      <c r="I160" s="80"/>
    </row>
    <row r="161" spans="1:9" ht="21.2" customHeight="1">
      <c r="A161" s="55"/>
      <c r="B161" s="51"/>
      <c r="C161" s="18"/>
      <c r="D161" s="18"/>
      <c r="E161" s="44"/>
      <c r="F161" s="40"/>
      <c r="G161" s="40"/>
      <c r="H161" s="80"/>
      <c r="I161" s="80"/>
    </row>
    <row r="162" spans="1:9" ht="21.2" customHeight="1">
      <c r="A162" s="55"/>
      <c r="B162" s="51"/>
      <c r="C162" s="18"/>
      <c r="D162" s="18"/>
      <c r="E162" s="44"/>
      <c r="F162" s="40"/>
      <c r="G162" s="40"/>
      <c r="H162" s="80"/>
      <c r="I162" s="80"/>
    </row>
    <row r="163" spans="1:9" ht="21.2" customHeight="1">
      <c r="A163" s="55"/>
      <c r="B163" s="51"/>
      <c r="C163" s="18"/>
      <c r="D163" s="18"/>
      <c r="E163" s="44"/>
      <c r="F163" s="40"/>
      <c r="G163" s="40"/>
      <c r="H163" s="80"/>
      <c r="I163" s="80"/>
    </row>
    <row r="164" spans="1:9" ht="21.2" customHeight="1">
      <c r="A164" s="55"/>
      <c r="B164" s="51"/>
      <c r="C164" s="18"/>
      <c r="D164" s="18"/>
      <c r="E164" s="11"/>
      <c r="F164" s="43"/>
      <c r="G164" s="40"/>
      <c r="H164" s="80"/>
      <c r="I164" s="80"/>
    </row>
    <row r="165" spans="1:9" ht="21.2" customHeight="1">
      <c r="A165" s="55"/>
      <c r="B165" s="51"/>
      <c r="C165" s="18"/>
      <c r="D165" s="18"/>
      <c r="E165" s="44"/>
      <c r="F165" s="40"/>
      <c r="G165" s="40"/>
      <c r="H165" s="80"/>
      <c r="I165" s="80"/>
    </row>
    <row r="166" spans="1:9" ht="21.2" customHeight="1">
      <c r="A166" s="55"/>
      <c r="B166" s="51"/>
      <c r="C166" s="42"/>
      <c r="D166" s="18"/>
      <c r="E166" s="11"/>
      <c r="F166" s="43"/>
      <c r="G166" s="40"/>
      <c r="H166" s="80"/>
      <c r="I166" s="80"/>
    </row>
    <row r="167" spans="1:9" ht="21.2" customHeight="1" thickBot="1">
      <c r="A167" s="56"/>
      <c r="B167" s="52"/>
      <c r="C167" s="19"/>
      <c r="D167" s="19"/>
      <c r="E167" s="45"/>
      <c r="F167" s="41"/>
      <c r="G167" s="41"/>
      <c r="H167" s="81"/>
      <c r="I167" s="81"/>
    </row>
    <row r="168" spans="1:9" ht="21.2" customHeight="1">
      <c r="A168" s="16" t="s">
        <v>49</v>
      </c>
    </row>
    <row r="169" spans="1:9" ht="21.2" customHeight="1">
      <c r="B169" s="16" t="s">
        <v>46</v>
      </c>
    </row>
  </sheetData>
  <mergeCells count="47">
    <mergeCell ref="B1:I1"/>
    <mergeCell ref="B2:I2"/>
    <mergeCell ref="B3:I3"/>
    <mergeCell ref="A26:I35"/>
    <mergeCell ref="A50:A51"/>
    <mergeCell ref="D50:D51"/>
    <mergeCell ref="G50:G51"/>
    <mergeCell ref="H50:H51"/>
    <mergeCell ref="I50:I51"/>
    <mergeCell ref="A101:I112"/>
    <mergeCell ref="C115:C116"/>
    <mergeCell ref="D115:D117"/>
    <mergeCell ref="F115:F117"/>
    <mergeCell ref="G115:G117"/>
    <mergeCell ref="H115:I116"/>
    <mergeCell ref="H117:I117"/>
    <mergeCell ref="A115:A117"/>
    <mergeCell ref="H118:I118"/>
    <mergeCell ref="H119:I119"/>
    <mergeCell ref="H120:I120"/>
    <mergeCell ref="H121:I121"/>
    <mergeCell ref="H122:I122"/>
    <mergeCell ref="H123:I123"/>
    <mergeCell ref="H124:I124"/>
    <mergeCell ref="H160:I160"/>
    <mergeCell ref="H161:I161"/>
    <mergeCell ref="H167:I167"/>
    <mergeCell ref="H162:I162"/>
    <mergeCell ref="H163:I163"/>
    <mergeCell ref="H164:I164"/>
    <mergeCell ref="H165:I165"/>
    <mergeCell ref="H166:I166"/>
    <mergeCell ref="H125:I125"/>
    <mergeCell ref="H126:I126"/>
    <mergeCell ref="H127:I127"/>
    <mergeCell ref="H128:I128"/>
    <mergeCell ref="H129:I129"/>
    <mergeCell ref="H130:I130"/>
    <mergeCell ref="H131:I131"/>
    <mergeCell ref="H138:I138"/>
    <mergeCell ref="H139:I139"/>
    <mergeCell ref="H132:I132"/>
    <mergeCell ref="H133:I133"/>
    <mergeCell ref="H134:I134"/>
    <mergeCell ref="H135:I135"/>
    <mergeCell ref="H136:I136"/>
    <mergeCell ref="H137:I137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ฝายชลขันธ์</vt:lpstr>
      <vt:lpstr>ฝายชลขันธ์!Print_Area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2014-03-27T08:00:53Z</dcterms:modified>
</cp:coreProperties>
</file>