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ปตร.ปากคลองเหมืองเมืองวะ" sheetId="4" r:id="rId1"/>
  </sheets>
  <definedNames>
    <definedName name="_xlnm.Print_Area" localSheetId="0">ปตร.ปากคลองเหมืองเมืองวะ!$A$1:$J$107</definedName>
  </definedNames>
  <calcPr calcId="124519"/>
</workbook>
</file>

<file path=xl/calcChain.xml><?xml version="1.0" encoding="utf-8"?>
<calcChain xmlns="http://schemas.openxmlformats.org/spreadsheetml/2006/main">
  <c r="H92" i="4"/>
  <c r="H93"/>
  <c r="I93" s="1"/>
  <c r="H94"/>
  <c r="H95"/>
  <c r="I92"/>
  <c r="I94"/>
  <c r="I95"/>
  <c r="H91"/>
  <c r="I91" s="1"/>
  <c r="J53"/>
  <c r="I53"/>
  <c r="F54"/>
  <c r="F53"/>
  <c r="I54"/>
  <c r="E53"/>
  <c r="G95"/>
  <c r="E95"/>
  <c r="D95"/>
  <c r="J57"/>
  <c r="I57"/>
  <c r="F57"/>
  <c r="E57"/>
  <c r="D57"/>
  <c r="E92"/>
  <c r="E93"/>
  <c r="E94"/>
  <c r="E91"/>
  <c r="D92"/>
  <c r="G92"/>
  <c r="D93"/>
  <c r="G93"/>
  <c r="D94"/>
  <c r="G94"/>
  <c r="D91"/>
  <c r="G91"/>
  <c r="F55"/>
  <c r="I55"/>
  <c r="F56"/>
  <c r="I56"/>
  <c r="D54"/>
  <c r="E54"/>
  <c r="J54"/>
  <c r="D55"/>
  <c r="E55"/>
  <c r="J55"/>
  <c r="D56"/>
  <c r="E56"/>
  <c r="D53"/>
  <c r="J56"/>
</calcChain>
</file>

<file path=xl/sharedStrings.xml><?xml version="1.0" encoding="utf-8"?>
<sst xmlns="http://schemas.openxmlformats.org/spreadsheetml/2006/main" count="95" uniqueCount="72">
  <si>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</si>
  <si>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</si>
  <si>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</si>
  <si>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</si>
  <si>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</si>
  <si>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</si>
  <si>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</si>
  <si>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</si>
  <si>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</si>
  <si>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</si>
  <si>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</si>
  <si>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</si>
  <si>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</si>
  <si>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</si>
  <si>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</si>
  <si>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</si>
  <si>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</si>
  <si>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</si>
  <si>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</si>
  <si>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</si>
  <si>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</si>
  <si>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</si>
  <si>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</si>
  <si>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</si>
  <si>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</si>
  <si>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</si>
  <si>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</si>
  <si>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</si>
  <si>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</si>
  <si>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</si>
  <si>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</si>
  <si>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</si>
  <si>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</si>
  <si>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</si>
  <si>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</si>
  <si>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</si>
  <si>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</si>
  <si>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</si>
  <si>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</si>
  <si>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</si>
  <si>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</si>
  <si>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</si>
  <si>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</si>
  <si>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</si>
  <si>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</si>
  <si>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</si>
  <si>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</si>
  <si>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</si>
  <si>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</si>
  <si>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</si>
  <si>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</si>
  <si>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</si>
  <si>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</si>
  <si>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</si>
  <si>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</si>
  <si>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</si>
  <si>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</si>
  <si>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</si>
  <si>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</si>
  <si>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</si>
  <si>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</si>
  <si>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</si>
  <si>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เมตร (ร.ท.ก.)</t>
  </si>
  <si>
    <t>(งบประมาณเงินทุนหมุนเวียนเพื่อการชลประทาน ปี 2554)</t>
  </si>
  <si>
    <t>เส้นผ่าศูนย์กลางท่อ</t>
  </si>
  <si>
    <t>โครงการส่งน้ำและบำรุงรักษา แม่กวง</t>
  </si>
  <si>
    <t>ดอยสะเก็ด</t>
  </si>
  <si>
    <t>เชียงใหม่</t>
  </si>
  <si>
    <t>ปตร.ปากคลองส่งน้ำ เหมืองเมืองวะ</t>
  </si>
  <si>
    <t>เมตร (ร.ส.ม.)</t>
  </si>
  <si>
    <t>N  -</t>
  </si>
  <si>
    <t>E  -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</si>
</sst>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8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15"/>
      <color indexed="8"/>
      <name val="TH SarabunPSK"/>
      <family val="2"/>
    </font>
    <font>
      <sz val="8"/>
      <name val="Tahoma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87" fontId="9" fillId="3" borderId="3" xfId="0" applyNumberFormat="1" applyFont="1" applyFill="1" applyBorder="1" applyAlignment="1">
      <alignment horizontal="center" vertical="center"/>
    </xf>
    <xf numFmtId="187" fontId="9" fillId="3" borderId="4" xfId="0" applyNumberFormat="1" applyFont="1" applyFill="1" applyBorder="1" applyAlignment="1">
      <alignment horizontal="center" vertical="center"/>
    </xf>
    <xf numFmtId="0" fontId="12" fillId="0" borderId="0" xfId="0" applyFont="1"/>
    <xf numFmtId="2" fontId="9" fillId="4" borderId="3" xfId="0" applyNumberFormat="1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2" fontId="9" fillId="4" borderId="5" xfId="0" applyNumberFormat="1" applyFont="1" applyFill="1" applyBorder="1" applyAlignment="1">
      <alignment horizontal="center" vertical="center"/>
    </xf>
    <xf numFmtId="2" fontId="9" fillId="3" borderId="3" xfId="0" applyNumberFormat="1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188" fontId="9" fillId="3" borderId="3" xfId="0" applyNumberFormat="1" applyFont="1" applyFill="1" applyBorder="1" applyAlignment="1">
      <alignment horizontal="center" vertical="center"/>
    </xf>
    <xf numFmtId="188" fontId="9" fillId="3" borderId="0" xfId="0" applyNumberFormat="1" applyFont="1" applyFill="1" applyBorder="1" applyAlignment="1">
      <alignment horizontal="center" vertical="center"/>
    </xf>
    <xf numFmtId="188" fontId="9" fillId="3" borderId="4" xfId="0" applyNumberFormat="1" applyFont="1" applyFill="1" applyBorder="1" applyAlignment="1">
      <alignment horizontal="center" vertical="center"/>
    </xf>
    <xf numFmtId="188" fontId="9" fillId="3" borderId="1" xfId="0" applyNumberFormat="1" applyFont="1" applyFill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87" fontId="9" fillId="4" borderId="3" xfId="0" applyNumberFormat="1" applyFont="1" applyFill="1" applyBorder="1" applyAlignment="1">
      <alignment horizontal="center" vertical="center"/>
    </xf>
    <xf numFmtId="187" fontId="9" fillId="4" borderId="4" xfId="0" applyNumberFormat="1" applyFont="1" applyFill="1" applyBorder="1" applyAlignment="1">
      <alignment horizontal="center" vertical="center"/>
    </xf>
    <xf numFmtId="187" fontId="9" fillId="4" borderId="5" xfId="0" applyNumberFormat="1" applyFont="1" applyFill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189" fontId="9" fillId="0" borderId="3" xfId="0" applyNumberFormat="1" applyFont="1" applyBorder="1" applyAlignment="1">
      <alignment horizontal="center" vertical="center"/>
    </xf>
    <xf numFmtId="189" fontId="9" fillId="0" borderId="4" xfId="0" applyNumberFormat="1" applyFont="1" applyBorder="1" applyAlignment="1">
      <alignment horizontal="center" vertical="center"/>
    </xf>
    <xf numFmtId="189" fontId="9" fillId="0" borderId="1" xfId="0" applyNumberFormat="1" applyFont="1" applyBorder="1" applyAlignment="1">
      <alignment horizontal="center" vertical="center"/>
    </xf>
    <xf numFmtId="189" fontId="9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189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/>
    <xf numFmtId="0" fontId="12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0" fontId="16" fillId="0" borderId="0" xfId="0" applyFont="1"/>
    <xf numFmtId="187" fontId="9" fillId="0" borderId="3" xfId="0" applyNumberFormat="1" applyFont="1" applyBorder="1" applyAlignment="1">
      <alignment horizontal="center" vertical="center"/>
    </xf>
    <xf numFmtId="187" fontId="9" fillId="0" borderId="4" xfId="0" applyNumberFormat="1" applyFont="1" applyBorder="1" applyAlignment="1">
      <alignment horizontal="center" vertical="center"/>
    </xf>
    <xf numFmtId="187" fontId="9" fillId="0" borderId="0" xfId="0" applyNumberFormat="1" applyFont="1" applyBorder="1" applyAlignment="1">
      <alignment horizontal="center" vertical="center"/>
    </xf>
    <xf numFmtId="187" fontId="9" fillId="0" borderId="1" xfId="0" applyNumberFormat="1" applyFont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187" fontId="9" fillId="4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88" fontId="9" fillId="5" borderId="4" xfId="0" applyNumberFormat="1" applyFont="1" applyFill="1" applyBorder="1" applyAlignment="1">
      <alignment horizontal="center" vertical="center"/>
    </xf>
    <xf numFmtId="188" fontId="9" fillId="5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188" fontId="9" fillId="5" borderId="5" xfId="0" applyNumberFormat="1" applyFont="1" applyFill="1" applyBorder="1" applyAlignment="1">
      <alignment horizontal="center" vertical="center"/>
    </xf>
    <xf numFmtId="189" fontId="9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Border="1"/>
    <xf numFmtId="2" fontId="9" fillId="0" borderId="2" xfId="0" applyNumberFormat="1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188" fontId="9" fillId="3" borderId="2" xfId="0" applyNumberFormat="1" applyFont="1" applyFill="1" applyBorder="1" applyAlignment="1">
      <alignment horizontal="center" vertical="center"/>
    </xf>
    <xf numFmtId="0" fontId="9" fillId="0" borderId="2" xfId="0" applyFont="1" applyBorder="1"/>
    <xf numFmtId="187" fontId="9" fillId="3" borderId="2" xfId="0" applyNumberFormat="1" applyFont="1" applyFill="1" applyBorder="1" applyAlignment="1">
      <alignment horizontal="center" vertical="center"/>
    </xf>
    <xf numFmtId="189" fontId="9" fillId="0" borderId="7" xfId="0" applyNumberFormat="1" applyFont="1" applyBorder="1" applyAlignment="1">
      <alignment horizontal="center" vertical="center"/>
    </xf>
    <xf numFmtId="2" fontId="9" fillId="0" borderId="7" xfId="0" applyNumberFormat="1" applyFont="1" applyBorder="1"/>
    <xf numFmtId="2" fontId="9" fillId="0" borderId="7" xfId="0" applyNumberFormat="1" applyFont="1" applyFill="1" applyBorder="1" applyAlignment="1">
      <alignment horizontal="center" vertical="center"/>
    </xf>
    <xf numFmtId="2" fontId="9" fillId="3" borderId="7" xfId="0" applyNumberFormat="1" applyFont="1" applyFill="1" applyBorder="1" applyAlignment="1">
      <alignment horizontal="center" vertical="center"/>
    </xf>
    <xf numFmtId="188" fontId="9" fillId="3" borderId="7" xfId="0" applyNumberFormat="1" applyFont="1" applyFill="1" applyBorder="1" applyAlignment="1">
      <alignment horizontal="center" vertical="center"/>
    </xf>
    <xf numFmtId="0" fontId="9" fillId="0" borderId="7" xfId="0" applyFont="1" applyBorder="1"/>
    <xf numFmtId="187" fontId="9" fillId="3" borderId="7" xfId="0" applyNumberFormat="1" applyFont="1" applyFill="1" applyBorder="1" applyAlignment="1">
      <alignment horizontal="center" vertical="center"/>
    </xf>
    <xf numFmtId="2" fontId="9" fillId="0" borderId="4" xfId="0" applyNumberFormat="1" applyFont="1" applyBorder="1"/>
    <xf numFmtId="0" fontId="9" fillId="0" borderId="4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ปตร.ปากคลองส่งน้ำ เหมืองเมืองวะ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 แม่กวง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	</a:t>
            </a:r>
          </a:p>
        </c:rich>
      </c:tx>
      <c:layout>
        <c:manualLayout>
          <c:xMode val="edge"/>
          <c:yMode val="edge"/>
          <c:x val="0.15733267224655387"/>
          <c:y val="3.696526853810864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282279663097701E-2"/>
          <c:y val="0.1378698420955903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23770713689237605"/>
                  <c:y val="-0.12876963112444406"/>
                </c:manualLayout>
              </c:layout>
              <c:numFmt formatCode="General" sourceLinked="0"/>
            </c:trendlineLbl>
          </c:trendline>
          <c:xVal>
            <c:numRef>
              <c:f>ปตร.ปากคลองเหมืองเมืองวะ!$I$53:$I$57</c:f>
              <c:numCache>
                <c:formatCode>0.000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0.94</c:v>
                </c:pt>
                <c:pt idx="3">
                  <c:v>0.88333333333333341</c:v>
                </c:pt>
                <c:pt idx="4">
                  <c:v>0.84285714285714286</c:v>
                </c:pt>
              </c:numCache>
            </c:numRef>
          </c:xVal>
          <c:yVal>
            <c:numRef>
              <c:f>ปตร.ปากคลองเหมืองเมืองวะ!$J$53:$J$57</c:f>
              <c:numCache>
                <c:formatCode>0.000</c:formatCode>
                <c:ptCount val="5"/>
                <c:pt idx="0">
                  <c:v>0.21935140863413788</c:v>
                </c:pt>
                <c:pt idx="1">
                  <c:v>0.28995517277104399</c:v>
                </c:pt>
                <c:pt idx="2">
                  <c:v>0.3859851281675506</c:v>
                </c:pt>
                <c:pt idx="3">
                  <c:v>0.4745444769419519</c:v>
                </c:pt>
                <c:pt idx="4">
                  <c:v>0.55501584932866332</c:v>
                </c:pt>
              </c:numCache>
            </c:numRef>
          </c:yVal>
        </c:ser>
        <c:axId val="66636800"/>
        <c:axId val="66258048"/>
      </c:scatterChart>
      <c:valAx>
        <c:axId val="66636800"/>
        <c:scaling>
          <c:logBase val="10"/>
          <c:orientation val="minMax"/>
          <c:max val="10"/>
          <c:min val="0.1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Hs/Go</a:t>
                </a:r>
              </a:p>
            </c:rich>
          </c:tx>
          <c:layout>
            <c:manualLayout>
              <c:xMode val="edge"/>
              <c:yMode val="edge"/>
              <c:x val="0.49475262368815592"/>
              <c:y val="0.90674053554940026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6258048"/>
        <c:crossesAt val="0.1"/>
        <c:crossBetween val="midCat"/>
      </c:valAx>
      <c:valAx>
        <c:axId val="66258048"/>
        <c:scaling>
          <c:logBase val="10"/>
          <c:orientation val="minMax"/>
          <c:max val="1"/>
          <c:min val="0.1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6636800"/>
        <c:crossesAt val="0.1"/>
        <c:crossBetween val="midCat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131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295275</xdr:colOff>
      <xdr:row>14</xdr:row>
      <xdr:rowOff>228600</xdr:rowOff>
    </xdr:from>
    <xdr:to>
      <xdr:col>2</xdr:col>
      <xdr:colOff>438150</xdr:colOff>
      <xdr:row>15</xdr:row>
      <xdr:rowOff>142875</xdr:rowOff>
    </xdr:to>
    <xdr:cxnSp macro="">
      <xdr:nvCxnSpPr>
        <xdr:cNvPr id="3" name="ตัวเชื่อมต่อตรง 2"/>
        <xdr:cNvCxnSpPr/>
      </xdr:nvCxnSpPr>
      <xdr:spPr>
        <a:xfrm flipV="1">
          <a:off x="1390650" y="40100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73</xdr:row>
      <xdr:rowOff>87923</xdr:rowOff>
    </xdr:from>
    <xdr:to>
      <xdr:col>9</xdr:col>
      <xdr:colOff>466725</xdr:colOff>
      <xdr:row>84</xdr:row>
      <xdr:rowOff>173648</xdr:rowOff>
    </xdr:to>
    <xdr:graphicFrame macro="">
      <xdr:nvGraphicFramePr>
        <xdr:cNvPr id="4133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35</xdr:row>
      <xdr:rowOff>295275</xdr:rowOff>
    </xdr:from>
    <xdr:to>
      <xdr:col>1</xdr:col>
      <xdr:colOff>333375</xdr:colOff>
      <xdr:row>36</xdr:row>
      <xdr:rowOff>171450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821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304800</xdr:rowOff>
    </xdr:from>
    <xdr:to>
      <xdr:col>1</xdr:col>
      <xdr:colOff>323850</xdr:colOff>
      <xdr:row>37</xdr:row>
      <xdr:rowOff>171450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96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361950</xdr:colOff>
      <xdr:row>40</xdr:row>
      <xdr:rowOff>28575</xdr:rowOff>
    </xdr:to>
    <xdr:pic>
      <xdr:nvPicPr>
        <xdr:cNvPr id="413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19425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57150</xdr:colOff>
      <xdr:row>10</xdr:row>
      <xdr:rowOff>190500</xdr:rowOff>
    </xdr:from>
    <xdr:to>
      <xdr:col>5</xdr:col>
      <xdr:colOff>200025</xdr:colOff>
      <xdr:row>11</xdr:row>
      <xdr:rowOff>104775</xdr:rowOff>
    </xdr:to>
    <xdr:cxnSp macro="">
      <xdr:nvCxnSpPr>
        <xdr:cNvPr id="12" name="ตัวเชื่อมต่อตรง 11"/>
        <xdr:cNvCxnSpPr/>
      </xdr:nvCxnSpPr>
      <xdr:spPr>
        <a:xfrm flipV="1">
          <a:off x="3257550" y="30003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698500</xdr:colOff>
      <xdr:row>25</xdr:row>
      <xdr:rowOff>76200</xdr:rowOff>
    </xdr:from>
    <xdr:to>
      <xdr:col>7</xdr:col>
      <xdr:colOff>496150</xdr:colOff>
      <xdr:row>34</xdr:row>
      <xdr:rowOff>195900</xdr:rowOff>
    </xdr:to>
    <xdr:pic>
      <xdr:nvPicPr>
        <xdr:cNvPr id="11" name="Picture 10" descr="CIMG594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97050" y="6699250"/>
          <a:ext cx="3360000" cy="25200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7"/>
  <sheetViews>
    <sheetView tabSelected="1" view="pageLayout" topLeftCell="A46" zoomScale="130" zoomScalePageLayoutView="130" workbookViewId="0">
      <selection activeCell="C97" sqref="C97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63" t="s">
        <v>0</v>
      </c>
      <c r="C1" s="63"/>
      <c r="D1" s="63"/>
      <c r="E1" s="63"/>
      <c r="F1" s="63"/>
      <c r="G1" s="63"/>
      <c r="H1" s="63"/>
      <c r="I1" s="63"/>
      <c r="J1" s="63"/>
    </row>
    <row r="2" spans="1:10" ht="22.5" customHeight="1">
      <c r="B2" s="64" t="s">
        <v>40</v>
      </c>
      <c r="C2" s="64"/>
      <c r="D2" s="64"/>
      <c r="E2" s="64"/>
      <c r="F2" s="64"/>
      <c r="G2" s="64"/>
      <c r="H2" s="64"/>
      <c r="I2" s="64"/>
      <c r="J2" s="64"/>
    </row>
    <row r="3" spans="1:10" ht="21" customHeight="1">
      <c r="B3" s="65" t="s">
        <v>63</v>
      </c>
      <c r="C3" s="65"/>
      <c r="D3" s="65"/>
      <c r="E3" s="65"/>
      <c r="F3" s="65"/>
      <c r="G3" s="65"/>
      <c r="H3" s="65"/>
      <c r="I3" s="65"/>
      <c r="J3" s="65"/>
    </row>
    <row r="4" spans="1:10" ht="18" customHeight="1"/>
    <row r="5" spans="1:10">
      <c r="A5" s="43">
        <v>1</v>
      </c>
      <c r="B5" s="2" t="s">
        <v>1</v>
      </c>
    </row>
    <row r="6" spans="1:10" ht="21.2" customHeight="1">
      <c r="B6" s="2" t="s">
        <v>2</v>
      </c>
    </row>
    <row r="7" spans="1:10" ht="21.2" customHeight="1">
      <c r="B7" s="2" t="s">
        <v>3</v>
      </c>
      <c r="D7" s="45" t="s">
        <v>68</v>
      </c>
      <c r="G7" s="2" t="s">
        <v>4</v>
      </c>
    </row>
    <row r="8" spans="1:10" ht="21.2" customHeight="1">
      <c r="B8" s="2" t="s">
        <v>5</v>
      </c>
      <c r="D8" s="45" t="s">
        <v>65</v>
      </c>
      <c r="G8" s="2"/>
    </row>
    <row r="9" spans="1:10" ht="21.2" customHeight="1">
      <c r="B9" s="2" t="s">
        <v>6</v>
      </c>
      <c r="D9" s="59" t="s">
        <v>45</v>
      </c>
      <c r="G9" s="2" t="s">
        <v>7</v>
      </c>
    </row>
    <row r="10" spans="1:10" ht="21.2" customHeight="1">
      <c r="B10" s="2" t="s">
        <v>8</v>
      </c>
      <c r="D10" s="60" t="s">
        <v>66</v>
      </c>
      <c r="E10" s="61"/>
      <c r="F10" s="61"/>
      <c r="G10" s="62" t="s">
        <v>9</v>
      </c>
      <c r="H10" s="45" t="s">
        <v>67</v>
      </c>
    </row>
    <row r="11" spans="1:10" ht="21.2" customHeight="1">
      <c r="B11" s="2" t="s">
        <v>55</v>
      </c>
      <c r="D11" s="60" t="s">
        <v>70</v>
      </c>
      <c r="E11" s="61"/>
      <c r="F11" s="60" t="s">
        <v>71</v>
      </c>
      <c r="G11" s="61"/>
    </row>
    <row r="12" spans="1:10" ht="21.2" customHeight="1">
      <c r="B12" s="2" t="s">
        <v>42</v>
      </c>
      <c r="D12" s="1" t="s">
        <v>43</v>
      </c>
      <c r="F12" s="45" t="s">
        <v>61</v>
      </c>
    </row>
    <row r="13" spans="1:10" ht="14.1" customHeight="1">
      <c r="B13" s="2"/>
    </row>
    <row r="14" spans="1:10" ht="21.2" customHeight="1">
      <c r="B14" s="2" t="s">
        <v>10</v>
      </c>
    </row>
    <row r="15" spans="1:10" ht="21.2" customHeight="1">
      <c r="B15" s="2" t="s">
        <v>19</v>
      </c>
    </row>
    <row r="16" spans="1:10" ht="21.2" customHeight="1">
      <c r="B16" s="2" t="s">
        <v>56</v>
      </c>
      <c r="H16" s="3">
        <v>1</v>
      </c>
      <c r="I16" s="1" t="s">
        <v>20</v>
      </c>
    </row>
    <row r="17" spans="1:10" ht="21.2" customHeight="1">
      <c r="B17" s="2"/>
      <c r="D17" s="1" t="s">
        <v>22</v>
      </c>
      <c r="E17" s="57" t="s">
        <v>64</v>
      </c>
      <c r="G17" s="7"/>
      <c r="H17" s="9">
        <v>0.8</v>
      </c>
      <c r="I17" s="1" t="s">
        <v>21</v>
      </c>
    </row>
    <row r="18" spans="1:10" ht="21.2" customHeight="1">
      <c r="B18" s="2"/>
      <c r="E18" s="6" t="s">
        <v>31</v>
      </c>
      <c r="G18" s="5"/>
      <c r="H18" s="44" t="s">
        <v>45</v>
      </c>
      <c r="I18" s="1" t="s">
        <v>21</v>
      </c>
    </row>
    <row r="19" spans="1:10" ht="21.2" customHeight="1">
      <c r="B19" s="2" t="s">
        <v>23</v>
      </c>
      <c r="H19" s="44" t="s">
        <v>45</v>
      </c>
      <c r="I19" s="45" t="s">
        <v>62</v>
      </c>
    </row>
    <row r="20" spans="1:10" ht="21.2" customHeight="1">
      <c r="B20" s="2" t="s">
        <v>24</v>
      </c>
      <c r="H20" s="44" t="s">
        <v>45</v>
      </c>
      <c r="I20" s="45" t="s">
        <v>62</v>
      </c>
    </row>
    <row r="21" spans="1:10" ht="21.2" customHeight="1">
      <c r="B21" s="42" t="s">
        <v>11</v>
      </c>
      <c r="H21" s="48">
        <v>0</v>
      </c>
      <c r="I21" s="45" t="s">
        <v>69</v>
      </c>
    </row>
    <row r="22" spans="1:10" ht="21.2" customHeight="1">
      <c r="B22" s="2" t="s">
        <v>25</v>
      </c>
      <c r="H22" s="44" t="s">
        <v>45</v>
      </c>
      <c r="I22" s="49" t="s">
        <v>26</v>
      </c>
    </row>
    <row r="23" spans="1:10" ht="21.2" customHeight="1">
      <c r="B23" s="2" t="s">
        <v>44</v>
      </c>
      <c r="H23" s="3" t="s">
        <v>45</v>
      </c>
      <c r="I23" s="1" t="s">
        <v>21</v>
      </c>
    </row>
    <row r="24" spans="1:10" ht="14.1" customHeight="1">
      <c r="B24" s="2"/>
      <c r="D24" s="4"/>
    </row>
    <row r="25" spans="1:10" ht="21.2" customHeight="1">
      <c r="B25" s="2" t="s">
        <v>27</v>
      </c>
    </row>
    <row r="26" spans="1:10" ht="21.2" customHeight="1">
      <c r="A26" s="66"/>
      <c r="B26" s="66"/>
      <c r="C26" s="66"/>
      <c r="D26" s="66"/>
      <c r="E26" s="66"/>
      <c r="F26" s="66"/>
      <c r="G26" s="66"/>
      <c r="H26" s="66"/>
      <c r="I26" s="66"/>
      <c r="J26" s="66"/>
    </row>
    <row r="27" spans="1:10" ht="21.2" customHeight="1">
      <c r="A27" s="66"/>
      <c r="B27" s="66"/>
      <c r="C27" s="66"/>
      <c r="D27" s="66"/>
      <c r="E27" s="66"/>
      <c r="F27" s="66"/>
      <c r="G27" s="66"/>
      <c r="H27" s="66"/>
      <c r="I27" s="66"/>
      <c r="J27" s="66"/>
    </row>
    <row r="28" spans="1:10" ht="21.2" customHeight="1">
      <c r="A28" s="66"/>
      <c r="B28" s="66"/>
      <c r="C28" s="66"/>
      <c r="D28" s="66"/>
      <c r="E28" s="66"/>
      <c r="F28" s="66"/>
      <c r="G28" s="66"/>
      <c r="H28" s="66"/>
      <c r="I28" s="66"/>
      <c r="J28" s="66"/>
    </row>
    <row r="29" spans="1:10" ht="21.2" customHeight="1">
      <c r="A29" s="66"/>
      <c r="B29" s="66"/>
      <c r="C29" s="66"/>
      <c r="D29" s="66"/>
      <c r="E29" s="66"/>
      <c r="F29" s="66"/>
      <c r="G29" s="66"/>
      <c r="H29" s="66"/>
      <c r="I29" s="66"/>
      <c r="J29" s="66"/>
    </row>
    <row r="30" spans="1:10" ht="21.2" customHeight="1">
      <c r="A30" s="66"/>
      <c r="B30" s="66"/>
      <c r="C30" s="66"/>
      <c r="D30" s="66"/>
      <c r="E30" s="66"/>
      <c r="F30" s="66"/>
      <c r="G30" s="66"/>
      <c r="H30" s="66"/>
      <c r="I30" s="66"/>
      <c r="J30" s="66"/>
    </row>
    <row r="31" spans="1:10" ht="21.2" customHeight="1">
      <c r="A31" s="66"/>
      <c r="B31" s="66"/>
      <c r="C31" s="66"/>
      <c r="D31" s="66"/>
      <c r="E31" s="66"/>
      <c r="F31" s="66"/>
      <c r="G31" s="66"/>
      <c r="H31" s="66"/>
      <c r="I31" s="66"/>
      <c r="J31" s="66"/>
    </row>
    <row r="32" spans="1:10" ht="21.2" customHeight="1">
      <c r="A32" s="66"/>
      <c r="B32" s="66"/>
      <c r="C32" s="66"/>
      <c r="D32" s="66"/>
      <c r="E32" s="66"/>
      <c r="F32" s="66"/>
      <c r="G32" s="66"/>
      <c r="H32" s="66"/>
      <c r="I32" s="66"/>
      <c r="J32" s="66"/>
    </row>
    <row r="33" spans="1:10" ht="21.2" customHeight="1">
      <c r="A33" s="66"/>
      <c r="B33" s="66"/>
      <c r="C33" s="66"/>
      <c r="D33" s="66"/>
      <c r="E33" s="66"/>
      <c r="F33" s="66"/>
      <c r="G33" s="66"/>
      <c r="H33" s="66"/>
      <c r="I33" s="66"/>
      <c r="J33" s="66"/>
    </row>
    <row r="34" spans="1:10" ht="21.2" customHeight="1">
      <c r="A34" s="66"/>
      <c r="B34" s="66"/>
      <c r="C34" s="66"/>
      <c r="D34" s="66"/>
      <c r="E34" s="66"/>
      <c r="F34" s="66"/>
      <c r="G34" s="66"/>
      <c r="H34" s="66"/>
      <c r="I34" s="66"/>
      <c r="J34" s="66"/>
    </row>
    <row r="35" spans="1:10" ht="21.2" customHeight="1">
      <c r="A35" s="66"/>
      <c r="B35" s="66"/>
      <c r="C35" s="66"/>
      <c r="D35" s="66"/>
      <c r="E35" s="66"/>
      <c r="F35" s="66"/>
      <c r="G35" s="66"/>
      <c r="H35" s="66"/>
      <c r="I35" s="66"/>
      <c r="J35" s="66"/>
    </row>
    <row r="36" spans="1:10">
      <c r="A36" s="43">
        <v>2</v>
      </c>
      <c r="B36" s="2" t="s">
        <v>28</v>
      </c>
    </row>
    <row r="37" spans="1:10" ht="24.75">
      <c r="B37" s="1" t="s">
        <v>46</v>
      </c>
    </row>
    <row r="38" spans="1:10" ht="24.75">
      <c r="B38" s="1" t="s">
        <v>47</v>
      </c>
    </row>
    <row r="39" spans="1:10">
      <c r="B39" s="1" t="s">
        <v>29</v>
      </c>
    </row>
    <row r="40" spans="1:10" ht="14.1" customHeight="1"/>
    <row r="41" spans="1:10" ht="14.1" customHeight="1"/>
    <row r="42" spans="1:10" ht="21.2" customHeight="1">
      <c r="B42" s="1" t="s">
        <v>30</v>
      </c>
      <c r="C42" s="1" t="s">
        <v>34</v>
      </c>
    </row>
    <row r="43" spans="1:10" ht="21.2" customHeight="1">
      <c r="C43" s="1" t="s">
        <v>48</v>
      </c>
    </row>
    <row r="44" spans="1:10" ht="21.2" customHeight="1">
      <c r="C44" s="1" t="s">
        <v>32</v>
      </c>
    </row>
    <row r="45" spans="1:10" ht="21.2" customHeight="1">
      <c r="C45" s="1" t="s">
        <v>58</v>
      </c>
    </row>
    <row r="46" spans="1:10" ht="21.2" customHeight="1">
      <c r="C46" s="1" t="s">
        <v>59</v>
      </c>
    </row>
    <row r="47" spans="1:10" ht="21.2" customHeight="1">
      <c r="C47" s="1" t="s">
        <v>33</v>
      </c>
    </row>
    <row r="48" spans="1:10" ht="21.2" customHeight="1">
      <c r="C48" s="1" t="s">
        <v>57</v>
      </c>
    </row>
    <row r="49" spans="1:10" ht="11.25" customHeight="1" thickBot="1"/>
    <row r="50" spans="1:10" ht="19.7" customHeight="1">
      <c r="A50" s="67" t="s">
        <v>36</v>
      </c>
      <c r="B50" s="23" t="s">
        <v>12</v>
      </c>
      <c r="C50" s="23" t="s">
        <v>12</v>
      </c>
      <c r="D50" s="67" t="s">
        <v>60</v>
      </c>
      <c r="E50" s="23"/>
      <c r="F50" s="67" t="s">
        <v>51</v>
      </c>
      <c r="G50" s="47" t="s">
        <v>13</v>
      </c>
      <c r="H50" s="67" t="s">
        <v>16</v>
      </c>
      <c r="I50" s="67" t="s">
        <v>54</v>
      </c>
      <c r="J50" s="67" t="s">
        <v>50</v>
      </c>
    </row>
    <row r="51" spans="1:10" ht="19.7" customHeight="1">
      <c r="A51" s="68"/>
      <c r="B51" s="27" t="s">
        <v>14</v>
      </c>
      <c r="C51" s="27" t="s">
        <v>49</v>
      </c>
      <c r="D51" s="68"/>
      <c r="E51" s="24"/>
      <c r="F51" s="68"/>
      <c r="G51" s="27" t="s">
        <v>15</v>
      </c>
      <c r="H51" s="69"/>
      <c r="I51" s="68"/>
      <c r="J51" s="68"/>
    </row>
    <row r="52" spans="1:10" ht="19.7" customHeight="1" thickBot="1">
      <c r="A52" s="25"/>
      <c r="B52" s="8" t="s">
        <v>17</v>
      </c>
      <c r="C52" s="8" t="s">
        <v>17</v>
      </c>
      <c r="D52" s="25"/>
      <c r="E52" s="25"/>
      <c r="F52" s="25"/>
      <c r="G52" s="8" t="s">
        <v>18</v>
      </c>
      <c r="H52" s="8" t="s">
        <v>35</v>
      </c>
      <c r="I52" s="24"/>
      <c r="J52" s="25"/>
    </row>
    <row r="53" spans="1:10">
      <c r="A53" s="38">
        <v>1</v>
      </c>
      <c r="B53" s="31">
        <v>0.95</v>
      </c>
      <c r="C53" s="34">
        <v>0.3</v>
      </c>
      <c r="D53" s="16">
        <f>B53-C53</f>
        <v>0.64999999999999991</v>
      </c>
      <c r="E53" s="18">
        <f>SQRT(2*9.81*D53)</f>
        <v>3.571134273588715</v>
      </c>
      <c r="F53" s="18">
        <f>C53-$H$21</f>
        <v>0.3</v>
      </c>
      <c r="G53" s="54">
        <v>0.3</v>
      </c>
      <c r="H53" s="50">
        <v>0.188</v>
      </c>
      <c r="I53" s="10">
        <f>F53/G53</f>
        <v>1</v>
      </c>
      <c r="J53" s="10">
        <f>H53/(($H$16*$H$17)*F53*E53)</f>
        <v>0.21935140863413788</v>
      </c>
    </row>
    <row r="54" spans="1:10">
      <c r="A54" s="39">
        <v>2</v>
      </c>
      <c r="B54" s="32">
        <v>0.98</v>
      </c>
      <c r="C54" s="35">
        <v>0.4</v>
      </c>
      <c r="D54" s="17">
        <f>B54-C54</f>
        <v>0.57999999999999996</v>
      </c>
      <c r="E54" s="19">
        <f>SQRT(2*9.81*D54)</f>
        <v>3.3733662712489436</v>
      </c>
      <c r="F54" s="20">
        <f>C54-$H$21</f>
        <v>0.4</v>
      </c>
      <c r="G54" s="55">
        <v>0.4</v>
      </c>
      <c r="H54" s="52">
        <v>0.313</v>
      </c>
      <c r="I54" s="11">
        <f>F54/G54</f>
        <v>1</v>
      </c>
      <c r="J54" s="11">
        <f>H54/(($H$16*$H$17)*F54*E54)</f>
        <v>0.28995517277104399</v>
      </c>
    </row>
    <row r="55" spans="1:10">
      <c r="A55" s="39">
        <v>3</v>
      </c>
      <c r="B55" s="32">
        <v>1</v>
      </c>
      <c r="C55" s="35">
        <v>0.47</v>
      </c>
      <c r="D55" s="17">
        <f>B55-C55</f>
        <v>0.53</v>
      </c>
      <c r="E55" s="20">
        <f>SQRT(2*9.81*D55)</f>
        <v>3.2246860312284671</v>
      </c>
      <c r="F55" s="20">
        <f>C55-$H$21</f>
        <v>0.47</v>
      </c>
      <c r="G55" s="56">
        <v>0.5</v>
      </c>
      <c r="H55" s="51">
        <v>0.46800000000000003</v>
      </c>
      <c r="I55" s="11">
        <f>F55/G55</f>
        <v>0.94</v>
      </c>
      <c r="J55" s="11">
        <f>H55/(($H$16*$H$17)*F55*E55)</f>
        <v>0.3859851281675506</v>
      </c>
    </row>
    <row r="56" spans="1:10">
      <c r="A56" s="39">
        <v>4</v>
      </c>
      <c r="B56" s="32">
        <v>1</v>
      </c>
      <c r="C56" s="35">
        <v>0.53</v>
      </c>
      <c r="D56" s="17">
        <f>B56-C56</f>
        <v>0.47</v>
      </c>
      <c r="E56" s="21">
        <f>SQRT(2*9.81*D56)</f>
        <v>3.0366758141098957</v>
      </c>
      <c r="F56" s="20">
        <f>C56-$H$21</f>
        <v>0.53</v>
      </c>
      <c r="G56" s="56">
        <v>0.6</v>
      </c>
      <c r="H56" s="53">
        <v>0.61099999999999999</v>
      </c>
      <c r="I56" s="11">
        <f>F56/G56</f>
        <v>0.88333333333333341</v>
      </c>
      <c r="J56" s="11">
        <f>H56/(($H$16*$H$17)*F56*E56)</f>
        <v>0.4745444769419519</v>
      </c>
    </row>
    <row r="57" spans="1:10">
      <c r="A57" s="39">
        <v>5</v>
      </c>
      <c r="B57" s="32">
        <v>1</v>
      </c>
      <c r="C57" s="35">
        <v>0.59</v>
      </c>
      <c r="D57" s="17">
        <f>B57-C57</f>
        <v>0.41000000000000003</v>
      </c>
      <c r="E57" s="21">
        <f>SQRT(2*9.81*D57)</f>
        <v>2.8362298919516382</v>
      </c>
      <c r="F57" s="20">
        <f>C57-$H$21</f>
        <v>0.59</v>
      </c>
      <c r="G57" s="56">
        <v>0.7</v>
      </c>
      <c r="H57" s="51">
        <v>0.74299999999999999</v>
      </c>
      <c r="I57" s="11">
        <f>F57/G57</f>
        <v>0.84285714285714286</v>
      </c>
      <c r="J57" s="11">
        <f>H57/(($H$16*$H$17)*F57*E57)</f>
        <v>0.55501584932866332</v>
      </c>
    </row>
    <row r="58" spans="1:10">
      <c r="A58" s="40"/>
      <c r="B58" s="9"/>
      <c r="C58" s="36"/>
      <c r="D58" s="17"/>
      <c r="E58" s="21"/>
      <c r="F58" s="20"/>
      <c r="G58" s="9"/>
      <c r="H58" s="53"/>
      <c r="I58" s="11"/>
      <c r="J58" s="11"/>
    </row>
    <row r="59" spans="1:10">
      <c r="A59" s="39"/>
      <c r="B59" s="32"/>
      <c r="C59" s="35"/>
      <c r="D59" s="17"/>
      <c r="E59" s="21"/>
      <c r="F59" s="20"/>
      <c r="G59" s="32"/>
      <c r="H59" s="51"/>
      <c r="I59" s="11"/>
      <c r="J59" s="11"/>
    </row>
    <row r="60" spans="1:10">
      <c r="A60" s="39"/>
      <c r="B60" s="32"/>
      <c r="C60" s="35"/>
      <c r="D60" s="17"/>
      <c r="E60" s="20"/>
      <c r="F60" s="20"/>
      <c r="G60" s="22"/>
      <c r="H60" s="22"/>
      <c r="I60" s="11"/>
      <c r="J60" s="11"/>
    </row>
    <row r="61" spans="1:10">
      <c r="A61" s="39"/>
      <c r="B61" s="32"/>
      <c r="C61" s="35"/>
      <c r="D61" s="17"/>
      <c r="E61" s="20"/>
      <c r="F61" s="20"/>
      <c r="G61" s="22"/>
      <c r="H61" s="22"/>
      <c r="I61" s="11"/>
      <c r="J61" s="11"/>
    </row>
    <row r="62" spans="1:10">
      <c r="A62" s="39"/>
      <c r="B62" s="32"/>
      <c r="C62" s="35"/>
      <c r="D62" s="17"/>
      <c r="E62" s="20"/>
      <c r="F62" s="20"/>
      <c r="G62" s="22"/>
      <c r="H62" s="22"/>
      <c r="I62" s="11"/>
      <c r="J62" s="11"/>
    </row>
    <row r="63" spans="1:10">
      <c r="A63" s="39"/>
      <c r="B63" s="32"/>
      <c r="C63" s="35"/>
      <c r="D63" s="17"/>
      <c r="E63" s="20"/>
      <c r="F63" s="20"/>
      <c r="G63" s="22"/>
      <c r="H63" s="22"/>
      <c r="I63" s="11"/>
      <c r="J63" s="11"/>
    </row>
    <row r="64" spans="1:10">
      <c r="A64" s="39"/>
      <c r="B64" s="32"/>
      <c r="C64" s="35"/>
      <c r="D64" s="17"/>
      <c r="E64" s="20"/>
      <c r="F64" s="20"/>
      <c r="G64" s="22"/>
      <c r="H64" s="22"/>
      <c r="I64" s="11"/>
      <c r="J64" s="11"/>
    </row>
    <row r="65" spans="1:10">
      <c r="A65" s="39"/>
      <c r="B65" s="32"/>
      <c r="C65" s="35"/>
      <c r="D65" s="17"/>
      <c r="E65" s="20"/>
      <c r="F65" s="20"/>
      <c r="G65" s="22"/>
      <c r="H65" s="22"/>
      <c r="I65" s="11"/>
      <c r="J65" s="11"/>
    </row>
    <row r="66" spans="1:10">
      <c r="A66" s="39"/>
      <c r="B66" s="32"/>
      <c r="C66" s="35"/>
      <c r="D66" s="17"/>
      <c r="E66" s="20"/>
      <c r="F66" s="20"/>
      <c r="G66" s="22"/>
      <c r="H66" s="22"/>
      <c r="I66" s="11"/>
      <c r="J66" s="11"/>
    </row>
    <row r="67" spans="1:10">
      <c r="A67" s="83"/>
      <c r="B67" s="84"/>
      <c r="C67" s="85"/>
      <c r="D67" s="86"/>
      <c r="E67" s="87"/>
      <c r="F67" s="87"/>
      <c r="G67" s="88"/>
      <c r="H67" s="88"/>
      <c r="I67" s="89"/>
      <c r="J67" s="89"/>
    </row>
    <row r="68" spans="1:10">
      <c r="A68" s="39"/>
      <c r="B68" s="90"/>
      <c r="C68" s="35"/>
      <c r="D68" s="17"/>
      <c r="E68" s="20"/>
      <c r="F68" s="20"/>
      <c r="G68" s="91"/>
      <c r="H68" s="91"/>
      <c r="I68" s="11"/>
      <c r="J68" s="11"/>
    </row>
    <row r="69" spans="1:10">
      <c r="A69" s="39"/>
      <c r="B69" s="90"/>
      <c r="C69" s="35"/>
      <c r="D69" s="17"/>
      <c r="E69" s="20"/>
      <c r="F69" s="20"/>
      <c r="G69" s="91"/>
      <c r="H69" s="91"/>
      <c r="I69" s="11"/>
      <c r="J69" s="11"/>
    </row>
    <row r="70" spans="1:10">
      <c r="A70" s="39"/>
      <c r="B70" s="90"/>
      <c r="C70" s="35"/>
      <c r="D70" s="17"/>
      <c r="E70" s="20"/>
      <c r="F70" s="20"/>
      <c r="G70" s="91"/>
      <c r="H70" s="91"/>
      <c r="I70" s="11"/>
      <c r="J70" s="11"/>
    </row>
    <row r="71" spans="1:10" ht="24.75" thickBot="1">
      <c r="A71" s="76"/>
      <c r="B71" s="77"/>
      <c r="C71" s="78"/>
      <c r="D71" s="79"/>
      <c r="E71" s="80"/>
      <c r="F71" s="80"/>
      <c r="G71" s="81"/>
      <c r="H71" s="81"/>
      <c r="I71" s="82"/>
      <c r="J71" s="82"/>
    </row>
    <row r="74" spans="1:10">
      <c r="A74" s="72"/>
      <c r="B74" s="72"/>
      <c r="C74" s="72"/>
      <c r="D74" s="72"/>
      <c r="E74" s="72"/>
      <c r="F74" s="72"/>
      <c r="G74" s="72"/>
      <c r="H74" s="72"/>
      <c r="I74" s="72"/>
      <c r="J74" s="72"/>
    </row>
    <row r="75" spans="1:10">
      <c r="A75" s="72"/>
      <c r="B75" s="72"/>
      <c r="C75" s="72"/>
      <c r="D75" s="72"/>
      <c r="E75" s="72"/>
      <c r="F75" s="72"/>
      <c r="G75" s="72"/>
      <c r="H75" s="72"/>
      <c r="I75" s="72"/>
      <c r="J75" s="72"/>
    </row>
    <row r="76" spans="1:10">
      <c r="A76" s="72"/>
      <c r="B76" s="72"/>
      <c r="C76" s="72"/>
      <c r="D76" s="72"/>
      <c r="E76" s="72"/>
      <c r="F76" s="72"/>
      <c r="G76" s="72"/>
      <c r="H76" s="72"/>
      <c r="I76" s="72"/>
      <c r="J76" s="72"/>
    </row>
    <row r="77" spans="1:10">
      <c r="A77" s="72"/>
      <c r="B77" s="72"/>
      <c r="C77" s="72"/>
      <c r="D77" s="72"/>
      <c r="E77" s="72"/>
      <c r="F77" s="72"/>
      <c r="G77" s="72"/>
      <c r="H77" s="72"/>
      <c r="I77" s="72"/>
      <c r="J77" s="72"/>
    </row>
    <row r="78" spans="1:10">
      <c r="A78" s="72"/>
      <c r="B78" s="72"/>
      <c r="C78" s="72"/>
      <c r="D78" s="72"/>
      <c r="E78" s="72"/>
      <c r="F78" s="72"/>
      <c r="G78" s="72"/>
      <c r="H78" s="72"/>
      <c r="I78" s="72"/>
      <c r="J78" s="72"/>
    </row>
    <row r="79" spans="1:10">
      <c r="A79" s="72"/>
      <c r="B79" s="72"/>
      <c r="C79" s="72"/>
      <c r="D79" s="72"/>
      <c r="E79" s="72"/>
      <c r="F79" s="72"/>
      <c r="G79" s="72"/>
      <c r="H79" s="72"/>
      <c r="I79" s="72"/>
      <c r="J79" s="72"/>
    </row>
    <row r="80" spans="1:10">
      <c r="A80" s="72"/>
      <c r="B80" s="72"/>
      <c r="C80" s="72"/>
      <c r="D80" s="72"/>
      <c r="E80" s="72"/>
      <c r="F80" s="72"/>
      <c r="G80" s="72"/>
      <c r="H80" s="72"/>
      <c r="I80" s="72"/>
      <c r="J80" s="72"/>
    </row>
    <row r="81" spans="1:10">
      <c r="A81" s="72"/>
      <c r="B81" s="72"/>
      <c r="C81" s="72"/>
      <c r="D81" s="72"/>
      <c r="E81" s="72"/>
      <c r="F81" s="72"/>
      <c r="G81" s="72"/>
      <c r="H81" s="72"/>
      <c r="I81" s="72"/>
      <c r="J81" s="72"/>
    </row>
    <row r="82" spans="1:10">
      <c r="A82" s="72"/>
      <c r="B82" s="72"/>
      <c r="C82" s="72"/>
      <c r="D82" s="72"/>
      <c r="E82" s="72"/>
      <c r="F82" s="72"/>
      <c r="G82" s="72"/>
      <c r="H82" s="72"/>
      <c r="I82" s="72"/>
      <c r="J82" s="72"/>
    </row>
    <row r="83" spans="1:10">
      <c r="A83" s="72"/>
      <c r="B83" s="72"/>
      <c r="C83" s="72"/>
      <c r="D83" s="72"/>
      <c r="E83" s="72"/>
      <c r="F83" s="72"/>
      <c r="G83" s="72"/>
      <c r="H83" s="72"/>
      <c r="I83" s="72"/>
      <c r="J83" s="72"/>
    </row>
    <row r="84" spans="1:10">
      <c r="A84" s="72"/>
      <c r="B84" s="72"/>
      <c r="C84" s="72"/>
      <c r="D84" s="72"/>
      <c r="E84" s="72"/>
      <c r="F84" s="72"/>
      <c r="G84" s="72"/>
      <c r="H84" s="72"/>
      <c r="I84" s="72"/>
      <c r="J84" s="72"/>
    </row>
    <row r="85" spans="1:10">
      <c r="A85" s="72"/>
      <c r="B85" s="72"/>
      <c r="C85" s="72"/>
      <c r="D85" s="72"/>
      <c r="E85" s="72"/>
      <c r="F85" s="72"/>
      <c r="G85" s="72"/>
      <c r="H85" s="72"/>
      <c r="I85" s="72"/>
      <c r="J85" s="72"/>
    </row>
    <row r="86" spans="1:10">
      <c r="A86" s="43">
        <v>3</v>
      </c>
      <c r="B86" s="2" t="s">
        <v>37</v>
      </c>
    </row>
    <row r="87" spans="1:10" ht="11.25" customHeight="1" thickBot="1"/>
    <row r="88" spans="1:10" ht="19.7" customHeight="1">
      <c r="A88" s="67" t="s">
        <v>36</v>
      </c>
      <c r="B88" s="23" t="s">
        <v>12</v>
      </c>
      <c r="C88" s="23" t="s">
        <v>12</v>
      </c>
      <c r="D88" s="67" t="s">
        <v>51</v>
      </c>
      <c r="E88" s="67" t="s">
        <v>60</v>
      </c>
      <c r="F88" s="46" t="s">
        <v>13</v>
      </c>
      <c r="G88" s="67" t="s">
        <v>52</v>
      </c>
      <c r="H88" s="67" t="s">
        <v>53</v>
      </c>
      <c r="I88" s="67" t="s">
        <v>39</v>
      </c>
      <c r="J88" s="67"/>
    </row>
    <row r="89" spans="1:10" ht="19.7" customHeight="1">
      <c r="A89" s="68"/>
      <c r="B89" s="27" t="s">
        <v>14</v>
      </c>
      <c r="C89" s="27" t="s">
        <v>49</v>
      </c>
      <c r="D89" s="68"/>
      <c r="E89" s="68"/>
      <c r="F89" s="27" t="s">
        <v>15</v>
      </c>
      <c r="G89" s="68"/>
      <c r="H89" s="68"/>
      <c r="I89" s="68"/>
      <c r="J89" s="68"/>
    </row>
    <row r="90" spans="1:10" ht="19.7" customHeight="1" thickBot="1">
      <c r="A90" s="73"/>
      <c r="B90" s="26" t="s">
        <v>17</v>
      </c>
      <c r="C90" s="26" t="s">
        <v>17</v>
      </c>
      <c r="D90" s="73"/>
      <c r="E90" s="73"/>
      <c r="F90" s="8" t="s">
        <v>18</v>
      </c>
      <c r="G90" s="68"/>
      <c r="H90" s="68"/>
      <c r="I90" s="74" t="s">
        <v>35</v>
      </c>
      <c r="J90" s="74"/>
    </row>
    <row r="91" spans="1:10" ht="21.2" customHeight="1">
      <c r="A91" s="38">
        <v>1</v>
      </c>
      <c r="B91" s="31">
        <v>0.95</v>
      </c>
      <c r="C91" s="34">
        <v>0.3</v>
      </c>
      <c r="D91" s="13">
        <f>C91-$H$21</f>
        <v>0.3</v>
      </c>
      <c r="E91" s="13">
        <f>B91-C91</f>
        <v>0.64999999999999991</v>
      </c>
      <c r="F91" s="54">
        <v>0.3</v>
      </c>
      <c r="G91" s="28">
        <f>D91/F91</f>
        <v>1</v>
      </c>
      <c r="H91" s="28">
        <f>(-1.897*G91)+(2.156)</f>
        <v>0.25900000000000012</v>
      </c>
      <c r="I91" s="71">
        <f>H91*($H$16*$H$17)*D91*(2*9.81*E91)^0.5</f>
        <v>0.22198170644627463</v>
      </c>
      <c r="J91" s="71"/>
    </row>
    <row r="92" spans="1:10" ht="21.2" customHeight="1">
      <c r="A92" s="39">
        <v>2</v>
      </c>
      <c r="B92" s="32">
        <v>0.98</v>
      </c>
      <c r="C92" s="35">
        <v>0.4</v>
      </c>
      <c r="D92" s="14">
        <f>C92-$H$21</f>
        <v>0.4</v>
      </c>
      <c r="E92" s="14">
        <f>B92-C92</f>
        <v>0.57999999999999996</v>
      </c>
      <c r="F92" s="55">
        <v>0.4</v>
      </c>
      <c r="G92" s="29">
        <f>D92/F92</f>
        <v>1</v>
      </c>
      <c r="H92" s="29">
        <f t="shared" ref="H92:H95" si="0">(-1.897*G92)+(2.156)</f>
        <v>0.25900000000000012</v>
      </c>
      <c r="I92" s="70">
        <f t="shared" ref="I92:I94" si="1">H92*($H$16*$H$17)*D92*(2*9.81*E92)^0.5</f>
        <v>0.27958459656111262</v>
      </c>
      <c r="J92" s="70"/>
    </row>
    <row r="93" spans="1:10" ht="21.2" customHeight="1">
      <c r="A93" s="39">
        <v>3</v>
      </c>
      <c r="B93" s="32">
        <v>1</v>
      </c>
      <c r="C93" s="35">
        <v>0.47</v>
      </c>
      <c r="D93" s="14">
        <f>C93-$H$21</f>
        <v>0.47</v>
      </c>
      <c r="E93" s="14">
        <f>B93-C93</f>
        <v>0.53</v>
      </c>
      <c r="F93" s="56">
        <v>0.5</v>
      </c>
      <c r="G93" s="29">
        <f>D93/F93</f>
        <v>0.94</v>
      </c>
      <c r="H93" s="29">
        <f t="shared" si="0"/>
        <v>0.37282000000000015</v>
      </c>
      <c r="I93" s="70">
        <f t="shared" si="1"/>
        <v>0.45203751975713669</v>
      </c>
      <c r="J93" s="70"/>
    </row>
    <row r="94" spans="1:10" ht="21.2" customHeight="1">
      <c r="A94" s="39">
        <v>4</v>
      </c>
      <c r="B94" s="32">
        <v>1</v>
      </c>
      <c r="C94" s="35">
        <v>0.53</v>
      </c>
      <c r="D94" s="14">
        <f>C94-$H$21</f>
        <v>0.53</v>
      </c>
      <c r="E94" s="14">
        <f>B94-C94</f>
        <v>0.47</v>
      </c>
      <c r="F94" s="56">
        <v>0.6</v>
      </c>
      <c r="G94" s="29">
        <f>D94/F94</f>
        <v>0.88333333333333341</v>
      </c>
      <c r="H94" s="29">
        <f t="shared" si="0"/>
        <v>0.48031666666666673</v>
      </c>
      <c r="I94" s="70">
        <f t="shared" si="1"/>
        <v>0.61843198602695393</v>
      </c>
      <c r="J94" s="70"/>
    </row>
    <row r="95" spans="1:10" ht="21.2" customHeight="1">
      <c r="A95" s="39">
        <v>5</v>
      </c>
      <c r="B95" s="32">
        <v>1</v>
      </c>
      <c r="C95" s="35">
        <v>0.59</v>
      </c>
      <c r="D95" s="14">
        <f>C95-$H$21</f>
        <v>0.59</v>
      </c>
      <c r="E95" s="14">
        <f>B95-C95</f>
        <v>0.41000000000000003</v>
      </c>
      <c r="F95" s="56">
        <v>0.7</v>
      </c>
      <c r="G95" s="29">
        <f>D95/F95</f>
        <v>0.84285714285714286</v>
      </c>
      <c r="H95" s="29">
        <f t="shared" si="0"/>
        <v>0.55710000000000015</v>
      </c>
      <c r="I95" s="70">
        <f>H95*($H$16*$H$17)*D95*(2*9.81*E95)^0.5</f>
        <v>0.74579005356455375</v>
      </c>
      <c r="J95" s="70"/>
    </row>
    <row r="96" spans="1:10" ht="21.2" customHeight="1">
      <c r="A96" s="39"/>
      <c r="B96" s="9"/>
      <c r="C96" s="36"/>
      <c r="D96" s="14"/>
      <c r="E96" s="14"/>
      <c r="F96" s="9"/>
      <c r="G96" s="29"/>
      <c r="H96" s="29"/>
      <c r="I96" s="70"/>
      <c r="J96" s="70"/>
    </row>
    <row r="97" spans="1:10" ht="21.2" customHeight="1">
      <c r="A97" s="39"/>
      <c r="B97" s="32"/>
      <c r="C97" s="35"/>
      <c r="D97" s="14"/>
      <c r="E97" s="14"/>
      <c r="F97" s="32"/>
      <c r="G97" s="29"/>
      <c r="H97" s="58"/>
      <c r="I97" s="70"/>
      <c r="J97" s="70"/>
    </row>
    <row r="98" spans="1:10" ht="21.2" customHeight="1">
      <c r="A98" s="39"/>
      <c r="B98" s="32"/>
      <c r="C98" s="35"/>
      <c r="D98" s="14"/>
      <c r="E98" s="14"/>
      <c r="F98" s="32"/>
      <c r="G98" s="29"/>
      <c r="H98" s="29"/>
      <c r="I98" s="70"/>
      <c r="J98" s="70"/>
    </row>
    <row r="99" spans="1:10" ht="21.2" customHeight="1">
      <c r="A99" s="39"/>
      <c r="B99" s="32"/>
      <c r="C99" s="35"/>
      <c r="D99" s="14"/>
      <c r="E99" s="14"/>
      <c r="F99" s="32"/>
      <c r="G99" s="29"/>
      <c r="H99" s="29"/>
      <c r="I99" s="70"/>
      <c r="J99" s="70"/>
    </row>
    <row r="100" spans="1:10" ht="21.2" customHeight="1">
      <c r="A100" s="39"/>
      <c r="B100" s="32"/>
      <c r="C100" s="35"/>
      <c r="D100" s="14"/>
      <c r="E100" s="14"/>
      <c r="F100" s="32"/>
      <c r="G100" s="29"/>
      <c r="H100" s="29"/>
      <c r="I100" s="70"/>
      <c r="J100" s="70"/>
    </row>
    <row r="101" spans="1:10" ht="21.2" customHeight="1">
      <c r="A101" s="39"/>
      <c r="B101" s="32"/>
      <c r="C101" s="35"/>
      <c r="D101" s="14"/>
      <c r="E101" s="14"/>
      <c r="F101" s="32"/>
      <c r="G101" s="29"/>
      <c r="H101" s="29"/>
      <c r="I101" s="70"/>
      <c r="J101" s="70"/>
    </row>
    <row r="102" spans="1:10" ht="21.2" customHeight="1">
      <c r="A102" s="39"/>
      <c r="B102" s="32"/>
      <c r="C102" s="35"/>
      <c r="D102" s="14"/>
      <c r="E102" s="14"/>
      <c r="F102" s="9"/>
      <c r="G102" s="29"/>
      <c r="H102" s="29"/>
      <c r="I102" s="70"/>
      <c r="J102" s="70"/>
    </row>
    <row r="103" spans="1:10" ht="21.2" customHeight="1">
      <c r="A103" s="39"/>
      <c r="B103" s="32"/>
      <c r="C103" s="35"/>
      <c r="D103" s="14"/>
      <c r="E103" s="14"/>
      <c r="F103" s="32"/>
      <c r="G103" s="29"/>
      <c r="H103" s="29"/>
      <c r="I103" s="70"/>
      <c r="J103" s="70"/>
    </row>
    <row r="104" spans="1:10" ht="21.2" customHeight="1">
      <c r="A104" s="39"/>
      <c r="B104" s="32"/>
      <c r="C104" s="36"/>
      <c r="D104" s="14"/>
      <c r="E104" s="14"/>
      <c r="F104" s="9"/>
      <c r="G104" s="29"/>
      <c r="H104" s="29"/>
      <c r="I104" s="70"/>
      <c r="J104" s="70"/>
    </row>
    <row r="105" spans="1:10" ht="21.2" customHeight="1" thickBot="1">
      <c r="A105" s="41"/>
      <c r="B105" s="33"/>
      <c r="C105" s="37"/>
      <c r="D105" s="15"/>
      <c r="E105" s="15"/>
      <c r="F105" s="33"/>
      <c r="G105" s="30"/>
      <c r="H105" s="30"/>
      <c r="I105" s="75"/>
      <c r="J105" s="75"/>
    </row>
    <row r="106" spans="1:10" ht="21.2" customHeight="1">
      <c r="A106" s="12" t="s">
        <v>41</v>
      </c>
    </row>
    <row r="107" spans="1:10" ht="21.2" customHeight="1">
      <c r="B107" s="12" t="s">
        <v>38</v>
      </c>
    </row>
  </sheetData>
  <mergeCells count="33">
    <mergeCell ref="I105:J105"/>
    <mergeCell ref="I100:J100"/>
    <mergeCell ref="I101:J101"/>
    <mergeCell ref="I102:J102"/>
    <mergeCell ref="I96:J96"/>
    <mergeCell ref="I98:J98"/>
    <mergeCell ref="I99:J99"/>
    <mergeCell ref="I104:J104"/>
    <mergeCell ref="I97:J97"/>
    <mergeCell ref="I92:J92"/>
    <mergeCell ref="I103:J103"/>
    <mergeCell ref="I91:J91"/>
    <mergeCell ref="A74:J85"/>
    <mergeCell ref="D88:D90"/>
    <mergeCell ref="A88:A90"/>
    <mergeCell ref="I94:J94"/>
    <mergeCell ref="I93:J93"/>
    <mergeCell ref="I95:J95"/>
    <mergeCell ref="G88:G90"/>
    <mergeCell ref="H88:H90"/>
    <mergeCell ref="I88:J89"/>
    <mergeCell ref="I90:J90"/>
    <mergeCell ref="E88:E90"/>
    <mergeCell ref="B1:J1"/>
    <mergeCell ref="B2:J2"/>
    <mergeCell ref="B3:J3"/>
    <mergeCell ref="A26:J35"/>
    <mergeCell ref="A50:A51"/>
    <mergeCell ref="I50:I51"/>
    <mergeCell ref="D50:D51"/>
    <mergeCell ref="H50:H51"/>
    <mergeCell ref="J50:J51"/>
    <mergeCell ref="F50:F51"/>
  </mergeCells>
  <phoneticPr fontId="17" type="noConversion"/>
  <printOptions horizontalCentered="1"/>
  <pageMargins left="0.78740157480314965" right="0.39370078740157483" top="0.59055118110236227" bottom="0.59055118110236227" header="0" footer="0"/>
  <pageSetup paperSize="9" scale="94" orientation="portrait" r:id="rId1"/>
  <rowBreaks count="2" manualBreakCount="2">
    <brk id="35" max="9" man="1"/>
    <brk id="71" max="9" man="1"/>
  </rowBreaks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ปตร.ปากคลองเหมืองเมืองวะ</vt:lpstr>
      <vt:lpstr>ปตร.ปากคลองเหมืองเมืองวะ!Print_Area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2013-11-08T08:02:51Z</cp:lastPrinted>
  <dcterms:created xsi:type="dcterms:W3CDTF">2012-08-31T03:29:15Z</dcterms:created>
  <dcterms:modified xsi:type="dcterms:W3CDTF">2014-03-24T08:46:07Z</dcterms:modified>
</cp:coreProperties>
</file>