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285" windowWidth="19155" windowHeight="8325"/>
  </bookViews>
  <sheets>
    <sheet name="ปตร.น้ำฝายแม่สาว" sheetId="4" r:id="rId1"/>
  </sheets>
  <definedNames>
    <definedName name="_xlnm.Print_Area" localSheetId="0">ปตร.น้ำฝายแม่สาว!$A$1:$J$103</definedName>
  </definedNames>
  <calcPr calcId="124519"/>
</workbook>
</file>

<file path=xl/calcChain.xml><?xml version="1.0" encoding="utf-8"?>
<calcChain xmlns="http://schemas.openxmlformats.org/spreadsheetml/2006/main">
  <c r="H88" i="4"/>
  <c r="H89"/>
  <c r="H90"/>
  <c r="H91"/>
  <c r="H87"/>
  <c r="I87" s="1"/>
  <c r="E88"/>
  <c r="E89"/>
  <c r="E90"/>
  <c r="E91"/>
  <c r="E87"/>
  <c r="D88"/>
  <c r="G88"/>
  <c r="I88"/>
  <c r="D89"/>
  <c r="G89"/>
  <c r="I89"/>
  <c r="D90"/>
  <c r="G90"/>
  <c r="I90"/>
  <c r="D91"/>
  <c r="G91"/>
  <c r="I91"/>
  <c r="D87"/>
  <c r="G87"/>
  <c r="F54"/>
  <c r="I54"/>
  <c r="F55"/>
  <c r="I55"/>
  <c r="F56"/>
  <c r="I56"/>
  <c r="F57"/>
  <c r="I57"/>
  <c r="F53"/>
  <c r="I53"/>
  <c r="D54"/>
  <c r="E54"/>
  <c r="D55"/>
  <c r="D56"/>
  <c r="D57"/>
  <c r="D53"/>
  <c r="E53"/>
  <c r="J53"/>
  <c r="E57"/>
  <c r="J57"/>
  <c r="J54"/>
  <c r="E55"/>
  <c r="J55"/>
  <c r="E56"/>
  <c r="J56"/>
</calcChain>
</file>

<file path=xl/sharedStrings.xml><?xml version="1.0" encoding="utf-8"?>
<sst xmlns="http://schemas.openxmlformats.org/spreadsheetml/2006/main" count="94" uniqueCount="72">
  <si>
    <t>โครงการสอบเทียบอาคารชลประทาน</t>
  </si>
  <si>
    <t>(งบประมาณเงินทุนหมุนเวียนเพื่อการชลประทาน ปี 2555)</t>
  </si>
  <si>
    <t>ข้อมูลทางกายภาพ</t>
  </si>
  <si>
    <t>1.1 ข้อมูลระบบส่งน้ำที่ตั้งของอาคาร</t>
  </si>
  <si>
    <t xml:space="preserve">  - ข้อมูลทั่วไปของอาคาร</t>
  </si>
  <si>
    <t>อาคาร</t>
  </si>
  <si>
    <t xml:space="preserve">  - โครงการ</t>
  </si>
  <si>
    <t xml:space="preserve">  - ตำแหน่งที่ตั้ง  กม.</t>
  </si>
  <si>
    <t>คลองสายใหญ่</t>
  </si>
  <si>
    <t xml:space="preserve">    อำเภอ</t>
  </si>
  <si>
    <t>จังหวัด</t>
  </si>
  <si>
    <t>1.2 ข้อมูลอาคาร</t>
  </si>
  <si>
    <t xml:space="preserve">  - ระดับพื้นธรณีอาคาร</t>
  </si>
  <si>
    <t>ระดับน้ำ</t>
  </si>
  <si>
    <t>ระยะเปิดบาน</t>
  </si>
  <si>
    <t>ด้านเหนือน้ำ</t>
  </si>
  <si>
    <t>(Go)</t>
  </si>
  <si>
    <t>Q</t>
  </si>
  <si>
    <t>ม.(รทก./รสม.)</t>
  </si>
  <si>
    <t>ม.</t>
  </si>
  <si>
    <t xml:space="preserve">  - ชื่ออาคาร</t>
  </si>
  <si>
    <t>บาน</t>
  </si>
  <si>
    <t>เมตร</t>
  </si>
  <si>
    <t>ขนาดบาน</t>
  </si>
  <si>
    <t xml:space="preserve">  - ระดับพื้น Inlet</t>
  </si>
  <si>
    <t xml:space="preserve">  - ระดับพื้น Outlet</t>
  </si>
  <si>
    <t>เมตร (รทก.)</t>
  </si>
  <si>
    <t xml:space="preserve">  - ปริมาณน้ำไหลผ่านสูงสุด</t>
  </si>
  <si>
    <t>ลูกบาศก์เมตร/วินาที</t>
  </si>
  <si>
    <t>1.3 รูปภาพอาคารชลประทาน</t>
  </si>
  <si>
    <t>ข้อมูลการสอบเทียบอาคารชลประทาน</t>
  </si>
  <si>
    <t>สูตรการคำนวนสอบเทียบอาคาร</t>
  </si>
  <si>
    <t>เมื่อ</t>
  </si>
  <si>
    <t>กว้าง</t>
  </si>
  <si>
    <t>L = ความกว้างของช่องประตูระบาย (เมตร)</t>
  </si>
  <si>
    <t>g = ความเร่งเนื่องจากแรงโน้มถ่วง (เมตร/วินาที)</t>
  </si>
  <si>
    <t>Q = ปริมาณน้ำผ่านอาคาร (ลบ.ม./วินาที)</t>
  </si>
  <si>
    <t>ลบ.ม./วินาที</t>
  </si>
  <si>
    <t>ที่</t>
  </si>
  <si>
    <t>ข้อมูลการเปิดบานในระดับต่างๆ</t>
  </si>
  <si>
    <t xml:space="preserve">      จะสามารถทราบปริมาณน้ำไหลผ่านอาคารได้ (กรอกข้อมูลในช่องว่างเท่านั้น ยกเว้นช่องสีทึบ)</t>
  </si>
  <si>
    <t>ปริมาณน้ำไหลผ่าน</t>
  </si>
  <si>
    <t>สำนักบริหารจัดการน้ำและอุทกวิทยา  กรมชลประทาน</t>
  </si>
  <si>
    <r>
      <rPr>
        <b/>
        <sz val="14"/>
        <color indexed="8"/>
        <rFont val="TH SarabunPSK"/>
        <family val="2"/>
      </rPr>
      <t>หมายเหตุ</t>
    </r>
    <r>
      <rPr>
        <sz val="14"/>
        <color indexed="8"/>
        <rFont val="TH SarabunPSK"/>
        <family val="2"/>
      </rPr>
      <t xml:space="preserve"> สามารถนำไปใช้คำนวณในการยกบานระบายที่ระดับต่างๆ โดยป้อนข้อมูลระดับด้านเหนือน้ำและระดับที่ต้องการยกบาน</t>
    </r>
  </si>
  <si>
    <t xml:space="preserve">  - ลักษณะคลอง</t>
  </si>
  <si>
    <r>
      <rPr>
        <sz val="16"/>
        <color indexed="8"/>
        <rFont val="Symbol"/>
        <family val="1"/>
        <charset val="2"/>
      </rPr>
      <t>ÿ</t>
    </r>
    <r>
      <rPr>
        <sz val="16"/>
        <color indexed="8"/>
        <rFont val="TH SarabunPSK"/>
        <family val="2"/>
      </rPr>
      <t xml:space="preserve"> คลองดิน</t>
    </r>
  </si>
  <si>
    <t xml:space="preserve">  - รัศมีความโค้งของบาน (สำหรับบานโค้ง)</t>
  </si>
  <si>
    <t>-</t>
  </si>
  <si>
    <r>
      <rPr>
        <sz val="16"/>
        <color indexed="8"/>
        <rFont val="Symbol"/>
        <family val="1"/>
        <charset val="2"/>
      </rPr>
      <t xml:space="preserve">  ÿ  </t>
    </r>
    <r>
      <rPr>
        <sz val="16"/>
        <color indexed="8"/>
        <rFont val="TH SarabunPSK"/>
        <family val="2"/>
      </rPr>
      <t>ประตูระบายน้ำบานตรง (Sluice gate)</t>
    </r>
  </si>
  <si>
    <r>
      <rPr>
        <sz val="16"/>
        <color indexed="8"/>
        <rFont val="Symbol"/>
        <family val="1"/>
        <charset val="2"/>
      </rPr>
      <t xml:space="preserve">  ÿ  </t>
    </r>
    <r>
      <rPr>
        <sz val="16"/>
        <color indexed="8"/>
        <rFont val="TH SarabunPSK"/>
        <family val="2"/>
      </rPr>
      <t>การไหลแบบจม (Submerged flow)</t>
    </r>
  </si>
  <si>
    <r>
      <t>C</t>
    </r>
    <r>
      <rPr>
        <sz val="11"/>
        <color indexed="8"/>
        <rFont val="TH SarabunPSK"/>
        <family val="2"/>
      </rPr>
      <t>s</t>
    </r>
    <r>
      <rPr>
        <sz val="16"/>
        <color indexed="8"/>
        <rFont val="TH SarabunPSK"/>
        <family val="2"/>
      </rPr>
      <t xml:space="preserve"> = สัมประสิทธิ์ปริมาณน้ำเมื่อการไหลเป็นแบบจม (Submerged Flow)</t>
    </r>
  </si>
  <si>
    <t>ด้านท้ายน้ำ</t>
  </si>
  <si>
    <t>Cs</t>
  </si>
  <si>
    <r>
      <t>H</t>
    </r>
    <r>
      <rPr>
        <sz val="11"/>
        <color indexed="8"/>
        <rFont val="TH SarabunPSK"/>
        <family val="2"/>
      </rPr>
      <t>s</t>
    </r>
  </si>
  <si>
    <r>
      <t>H</t>
    </r>
    <r>
      <rPr>
        <sz val="11"/>
        <color indexed="8"/>
        <rFont val="TH SarabunPSK"/>
        <family val="2"/>
      </rPr>
      <t>s</t>
    </r>
    <r>
      <rPr>
        <sz val="16"/>
        <color indexed="8"/>
        <rFont val="TH SarabunPSK"/>
        <family val="2"/>
      </rPr>
      <t>/Go</t>
    </r>
  </si>
  <si>
    <r>
      <t>C</t>
    </r>
    <r>
      <rPr>
        <sz val="11"/>
        <color indexed="8"/>
        <rFont val="TH SarabunPSK"/>
        <family val="2"/>
      </rPr>
      <t>s</t>
    </r>
  </si>
  <si>
    <t>Hs/Go</t>
  </si>
  <si>
    <t xml:space="preserve">  - พิกัด                          </t>
  </si>
  <si>
    <r>
      <t xml:space="preserve">  - ประเภทบาน   </t>
    </r>
    <r>
      <rPr>
        <b/>
        <sz val="16"/>
        <color indexed="8"/>
        <rFont val="Symbol"/>
        <family val="1"/>
        <charset val="2"/>
      </rPr>
      <t>ÿ</t>
    </r>
    <r>
      <rPr>
        <b/>
        <sz val="16"/>
        <color indexed="8"/>
        <rFont val="TH SarabunPSK"/>
        <family val="2"/>
      </rPr>
      <t xml:space="preserve"> ประตูระบายน้ำบานตรง (Sluice gate)</t>
    </r>
  </si>
  <si>
    <t>Go = การเปิดบาน (เมตร)</t>
  </si>
  <si>
    <t>Hs = ระดับน้ำด้านท้ายประตู - ระดับธรณีประตู (เมตร)</t>
  </si>
  <si>
    <t>∆H = ระดับน้ำด้านหน้าประตู - ระดับด้านท้ายประตู (เมตร)</t>
  </si>
  <si>
    <t>∆H</t>
  </si>
  <si>
    <t>0 + 000</t>
  </si>
  <si>
    <t>โครงการชลประทานเชียงใหม่</t>
  </si>
  <si>
    <r>
      <rPr>
        <sz val="16"/>
        <color indexed="8"/>
        <rFont val="Symbol"/>
        <family val="1"/>
        <charset val="2"/>
      </rPr>
      <t>ÿ</t>
    </r>
    <r>
      <rPr>
        <sz val="16"/>
        <color indexed="8"/>
        <rFont val="TH SarabunPSK"/>
        <family val="2"/>
      </rPr>
      <t xml:space="preserve"> คลองดาดคอนกรีต</t>
    </r>
  </si>
  <si>
    <t>ปตร.น้ำฝายแม่สาว</t>
  </si>
  <si>
    <t>แม่อาย</t>
  </si>
  <si>
    <t>เชียงใหม่</t>
  </si>
  <si>
    <t>N  2213551</t>
  </si>
  <si>
    <r>
      <t>E</t>
    </r>
    <r>
      <rPr>
        <sz val="16"/>
        <color indexed="8"/>
        <rFont val="TH SarabunPSK"/>
        <family val="2"/>
      </rPr>
      <t xml:space="preserve">  5207028</t>
    </r>
  </si>
  <si>
    <t>ยาว</t>
  </si>
</sst>
</file>

<file path=xl/styles.xml><?xml version="1.0" encoding="utf-8"?>
<styleSheet xmlns="http://schemas.openxmlformats.org/spreadsheetml/2006/main">
  <numFmts count="3">
    <numFmt numFmtId="187" formatCode="0.000"/>
    <numFmt numFmtId="188" formatCode="0.0000"/>
    <numFmt numFmtId="189" formatCode="0."/>
  </numFmts>
  <fonts count="16">
    <font>
      <sz val="11"/>
      <color theme="1"/>
      <name val="Tahoma"/>
      <family val="2"/>
      <charset val="222"/>
      <scheme val="minor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  <font>
      <sz val="16"/>
      <color indexed="8"/>
      <name val="Symbol"/>
      <family val="1"/>
      <charset val="2"/>
    </font>
    <font>
      <sz val="14"/>
      <color indexed="8"/>
      <name val="TH SarabunPSK"/>
      <family val="2"/>
    </font>
    <font>
      <b/>
      <sz val="14"/>
      <color indexed="8"/>
      <name val="TH SarabunPSK"/>
      <family val="2"/>
    </font>
    <font>
      <sz val="11"/>
      <color indexed="8"/>
      <name val="TH SarabunPSK"/>
      <family val="2"/>
    </font>
    <font>
      <b/>
      <sz val="16"/>
      <color indexed="8"/>
      <name val="Symbol"/>
      <family val="1"/>
      <charset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2"/>
      <color theme="1"/>
      <name val="TH SarabunPSK"/>
      <family val="2"/>
    </font>
    <font>
      <sz val="14"/>
      <color theme="1"/>
      <name val="TH SarabunPSK"/>
      <family val="2"/>
    </font>
    <font>
      <sz val="13"/>
      <color theme="1"/>
      <name val="TH SarabunPSK"/>
      <family val="2"/>
    </font>
    <font>
      <b/>
      <sz val="20"/>
      <color theme="1"/>
      <name val="TH SarabunPSK"/>
      <family val="2"/>
    </font>
    <font>
      <b/>
      <sz val="18"/>
      <color theme="1"/>
      <name val="TH SarabunPSK"/>
      <family val="2"/>
    </font>
    <font>
      <b/>
      <sz val="12"/>
      <color theme="1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8" fillId="0" borderId="0" xfId="0" applyFont="1"/>
    <xf numFmtId="0" fontId="9" fillId="0" borderId="0" xfId="0" applyFont="1"/>
    <xf numFmtId="0" fontId="8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/>
    <xf numFmtId="0" fontId="8" fillId="0" borderId="0" xfId="0" applyFont="1" applyBorder="1" applyAlignment="1">
      <alignment horizontal="left" vertical="top"/>
    </xf>
    <xf numFmtId="0" fontId="8" fillId="0" borderId="0" xfId="0" applyFont="1" applyBorder="1" applyAlignment="1">
      <alignment horizontal="center"/>
    </xf>
    <xf numFmtId="0" fontId="10" fillId="2" borderId="2" xfId="0" applyFont="1" applyFill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187" fontId="8" fillId="3" borderId="3" xfId="0" applyNumberFormat="1" applyFont="1" applyFill="1" applyBorder="1" applyAlignment="1">
      <alignment horizontal="center" vertical="center"/>
    </xf>
    <xf numFmtId="187" fontId="8" fillId="3" borderId="4" xfId="0" applyNumberFormat="1" applyFont="1" applyFill="1" applyBorder="1" applyAlignment="1">
      <alignment horizontal="center" vertical="center"/>
    </xf>
    <xf numFmtId="187" fontId="8" fillId="3" borderId="5" xfId="0" applyNumberFormat="1" applyFont="1" applyFill="1" applyBorder="1" applyAlignment="1">
      <alignment horizontal="center" vertical="center"/>
    </xf>
    <xf numFmtId="0" fontId="11" fillId="0" borderId="0" xfId="0" applyFont="1"/>
    <xf numFmtId="2" fontId="8" fillId="4" borderId="3" xfId="0" applyNumberFormat="1" applyFont="1" applyFill="1" applyBorder="1" applyAlignment="1">
      <alignment horizontal="center" vertical="center"/>
    </xf>
    <xf numFmtId="2" fontId="8" fillId="4" borderId="4" xfId="0" applyNumberFormat="1" applyFont="1" applyFill="1" applyBorder="1" applyAlignment="1">
      <alignment horizontal="center" vertical="center"/>
    </xf>
    <xf numFmtId="2" fontId="8" fillId="4" borderId="5" xfId="0" applyNumberFormat="1" applyFont="1" applyFill="1" applyBorder="1" applyAlignment="1">
      <alignment horizontal="center" vertical="center"/>
    </xf>
    <xf numFmtId="0" fontId="8" fillId="0" borderId="5" xfId="0" applyFont="1" applyBorder="1"/>
    <xf numFmtId="2" fontId="8" fillId="0" borderId="5" xfId="0" applyNumberFormat="1" applyFont="1" applyBorder="1"/>
    <xf numFmtId="2" fontId="8" fillId="3" borderId="3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2" fontId="8" fillId="3" borderId="5" xfId="0" applyNumberFormat="1" applyFont="1" applyFill="1" applyBorder="1" applyAlignment="1">
      <alignment horizontal="center" vertical="center"/>
    </xf>
    <xf numFmtId="188" fontId="8" fillId="3" borderId="3" xfId="0" applyNumberFormat="1" applyFont="1" applyFill="1" applyBorder="1" applyAlignment="1">
      <alignment horizontal="center" vertical="center"/>
    </xf>
    <xf numFmtId="188" fontId="8" fillId="3" borderId="0" xfId="0" applyNumberFormat="1" applyFont="1" applyFill="1" applyBorder="1" applyAlignment="1">
      <alignment horizontal="center" vertical="center"/>
    </xf>
    <xf numFmtId="188" fontId="8" fillId="3" borderId="4" xfId="0" applyNumberFormat="1" applyFont="1" applyFill="1" applyBorder="1" applyAlignment="1">
      <alignment horizontal="center" vertical="center"/>
    </xf>
    <xf numFmtId="188" fontId="8" fillId="3" borderId="1" xfId="0" applyNumberFormat="1" applyFont="1" applyFill="1" applyBorder="1" applyAlignment="1">
      <alignment horizontal="center" vertical="center"/>
    </xf>
    <xf numFmtId="188" fontId="8" fillId="3" borderId="5" xfId="0" applyNumberFormat="1" applyFont="1" applyFill="1" applyBorder="1" applyAlignment="1">
      <alignment horizontal="center" vertical="center"/>
    </xf>
    <xf numFmtId="2" fontId="8" fillId="0" borderId="0" xfId="0" applyNumberFormat="1" applyFont="1" applyBorder="1" applyAlignment="1">
      <alignment horizontal="center" vertical="center"/>
    </xf>
    <xf numFmtId="2" fontId="8" fillId="0" borderId="4" xfId="0" applyNumberFormat="1" applyFont="1" applyBorder="1" applyAlignment="1">
      <alignment horizontal="center"/>
    </xf>
    <xf numFmtId="187" fontId="8" fillId="4" borderId="3" xfId="0" applyNumberFormat="1" applyFont="1" applyFill="1" applyBorder="1" applyAlignment="1">
      <alignment horizontal="center" vertical="center"/>
    </xf>
    <xf numFmtId="187" fontId="8" fillId="4" borderId="4" xfId="0" applyNumberFormat="1" applyFont="1" applyFill="1" applyBorder="1" applyAlignment="1">
      <alignment horizontal="center" vertical="center"/>
    </xf>
    <xf numFmtId="187" fontId="8" fillId="4" borderId="5" xfId="0" applyNumberFormat="1" applyFont="1" applyFill="1" applyBorder="1" applyAlignment="1">
      <alignment horizontal="center" vertical="center"/>
    </xf>
    <xf numFmtId="2" fontId="8" fillId="0" borderId="5" xfId="0" applyNumberFormat="1" applyFont="1" applyBorder="1" applyAlignment="1">
      <alignment horizontal="center" vertical="center"/>
    </xf>
    <xf numFmtId="2" fontId="8" fillId="0" borderId="4" xfId="0" applyNumberFormat="1" applyFont="1" applyBorder="1" applyAlignment="1">
      <alignment horizontal="center" vertical="center"/>
    </xf>
    <xf numFmtId="2" fontId="8" fillId="0" borderId="3" xfId="0" applyNumberFormat="1" applyFont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2" fontId="8" fillId="0" borderId="3" xfId="0" applyNumberFormat="1" applyFont="1" applyBorder="1" applyAlignment="1">
      <alignment horizontal="center" vertical="center"/>
    </xf>
    <xf numFmtId="2" fontId="8" fillId="0" borderId="4" xfId="0" applyNumberFormat="1" applyFont="1" applyBorder="1" applyAlignment="1">
      <alignment horizontal="center" vertical="center"/>
    </xf>
    <xf numFmtId="2" fontId="8" fillId="0" borderId="5" xfId="0" applyNumberFormat="1" applyFont="1" applyBorder="1" applyAlignment="1">
      <alignment horizontal="center" vertical="center"/>
    </xf>
    <xf numFmtId="2" fontId="8" fillId="0" borderId="3" xfId="0" applyNumberFormat="1" applyFont="1" applyFill="1" applyBorder="1" applyAlignment="1">
      <alignment horizontal="center" vertical="center"/>
    </xf>
    <xf numFmtId="2" fontId="8" fillId="0" borderId="4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/>
    </xf>
    <xf numFmtId="2" fontId="8" fillId="0" borderId="5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2" fontId="8" fillId="0" borderId="3" xfId="0" applyNumberFormat="1" applyFont="1" applyFill="1" applyBorder="1" applyAlignment="1">
      <alignment horizontal="center" vertical="center"/>
    </xf>
    <xf numFmtId="2" fontId="8" fillId="0" borderId="4" xfId="0" applyNumberFormat="1" applyFont="1" applyFill="1" applyBorder="1" applyAlignment="1">
      <alignment horizontal="center" vertical="center"/>
    </xf>
    <xf numFmtId="2" fontId="8" fillId="0" borderId="5" xfId="0" applyNumberFormat="1" applyFont="1" applyFill="1" applyBorder="1" applyAlignment="1">
      <alignment horizontal="center" vertical="center"/>
    </xf>
    <xf numFmtId="189" fontId="8" fillId="0" borderId="3" xfId="0" applyNumberFormat="1" applyFont="1" applyBorder="1" applyAlignment="1">
      <alignment horizontal="center" vertical="center"/>
    </xf>
    <xf numFmtId="189" fontId="8" fillId="0" borderId="4" xfId="0" applyNumberFormat="1" applyFont="1" applyBorder="1" applyAlignment="1">
      <alignment horizontal="center" vertical="center"/>
    </xf>
    <xf numFmtId="189" fontId="8" fillId="0" borderId="1" xfId="0" applyNumberFormat="1" applyFont="1" applyBorder="1" applyAlignment="1">
      <alignment horizontal="center" vertical="center"/>
    </xf>
    <xf numFmtId="189" fontId="8" fillId="0" borderId="5" xfId="0" applyNumberFormat="1" applyFont="1" applyBorder="1" applyAlignment="1">
      <alignment horizontal="center" vertical="center"/>
    </xf>
    <xf numFmtId="0" fontId="9" fillId="0" borderId="0" xfId="0" applyFont="1" applyAlignment="1">
      <alignment horizontal="left"/>
    </xf>
    <xf numFmtId="189" fontId="9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" fillId="0" borderId="0" xfId="0" applyFont="1"/>
    <xf numFmtId="2" fontId="8" fillId="0" borderId="0" xfId="0" applyNumberFormat="1" applyFont="1" applyAlignment="1">
      <alignment horizontal="center"/>
    </xf>
    <xf numFmtId="187" fontId="8" fillId="4" borderId="6" xfId="0" applyNumberFormat="1" applyFont="1" applyFill="1" applyBorder="1" applyAlignment="1">
      <alignment horizontal="center" vertical="center"/>
    </xf>
    <xf numFmtId="187" fontId="8" fillId="0" borderId="3" xfId="0" applyNumberFormat="1" applyFont="1" applyBorder="1" applyAlignment="1">
      <alignment horizontal="center" vertical="center"/>
    </xf>
    <xf numFmtId="187" fontId="8" fillId="0" borderId="0" xfId="0" applyNumberFormat="1" applyFont="1" applyBorder="1" applyAlignment="1">
      <alignment horizontal="center" vertical="center"/>
    </xf>
    <xf numFmtId="187" fontId="8" fillId="0" borderId="4" xfId="0" applyNumberFormat="1" applyFont="1" applyBorder="1" applyAlignment="1">
      <alignment horizontal="center" vertical="center"/>
    </xf>
    <xf numFmtId="187" fontId="8" fillId="0" borderId="1" xfId="0" applyNumberFormat="1" applyFont="1" applyBorder="1" applyAlignment="1">
      <alignment horizontal="center" vertical="center"/>
    </xf>
    <xf numFmtId="188" fontId="8" fillId="5" borderId="3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188" fontId="8" fillId="5" borderId="5" xfId="0" applyNumberFormat="1" applyFont="1" applyFill="1" applyBorder="1" applyAlignment="1">
      <alignment horizontal="center" vertical="center"/>
    </xf>
    <xf numFmtId="188" fontId="8" fillId="5" borderId="4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187" fontId="8" fillId="4" borderId="0" xfId="0" applyNumberFormat="1" applyFont="1" applyFill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 sz="144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สอบเทียบอาคาร</a:t>
            </a:r>
            <a:r>
              <a:rPr lang="th-TH" sz="1440" b="1" i="0" u="sng" strike="noStrike">
                <a:solidFill>
                  <a:srgbClr val="000000"/>
                </a:solidFill>
                <a:latin typeface="TH SarabunPSK"/>
                <a:cs typeface="TH SarabunPSK"/>
              </a:rPr>
              <a:t>	ปตร.น้ำฝายแม่สาว </a:t>
            </a:r>
            <a:r>
              <a:rPr lang="th-TH" sz="144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โครงการ</a:t>
            </a:r>
            <a:r>
              <a:rPr lang="th-TH" sz="1440" b="1" i="0" u="sng" strike="noStrike">
                <a:solidFill>
                  <a:srgbClr val="000000"/>
                </a:solidFill>
                <a:latin typeface="TH SarabunPSK"/>
                <a:cs typeface="TH SarabunPSK"/>
              </a:rPr>
              <a:t>ชลประทานเชียงใหม่</a:t>
            </a:r>
            <a:r>
              <a:rPr lang="th-TH" sz="144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	</a:t>
            </a:r>
          </a:p>
        </c:rich>
      </c:tx>
      <c:layout>
        <c:manualLayout>
          <c:xMode val="edge"/>
          <c:yMode val="edge"/>
          <c:x val="0.25338622145915973"/>
          <c:y val="2.2191491991478903E-2"/>
        </c:manualLayout>
      </c:layout>
    </c:title>
    <c:plotArea>
      <c:layout>
        <c:manualLayout>
          <c:layoutTarget val="inner"/>
          <c:xMode val="edge"/>
          <c:yMode val="edge"/>
          <c:x val="0.10075187969924809"/>
          <c:y val="0.149584689859832"/>
          <c:w val="0.85563909774436098"/>
          <c:h val="0.670361017519988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4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trendline>
            <c:trendlineType val="linear"/>
            <c:dispRSqr val="1"/>
            <c:dispEq val="1"/>
            <c:trendlineLbl>
              <c:layout>
                <c:manualLayout>
                  <c:x val="-0.16073142965563039"/>
                  <c:y val="-5.5995416617698905E-2"/>
                </c:manualLayout>
              </c:layout>
              <c:numFmt formatCode="General" sourceLinked="0"/>
            </c:trendlineLbl>
          </c:trendline>
          <c:xVal>
            <c:numRef>
              <c:f>ปตร.น้ำฝายแม่สาว!$I$53:$I$57</c:f>
              <c:numCache>
                <c:formatCode>0.000</c:formatCode>
                <c:ptCount val="5"/>
                <c:pt idx="0">
                  <c:v>1.9999999999999996</c:v>
                </c:pt>
                <c:pt idx="1">
                  <c:v>1.9999999999999996</c:v>
                </c:pt>
                <c:pt idx="2">
                  <c:v>1.8333333333333335</c:v>
                </c:pt>
                <c:pt idx="3">
                  <c:v>1.5499999999999996</c:v>
                </c:pt>
                <c:pt idx="4">
                  <c:v>1.2199999999999998</c:v>
                </c:pt>
              </c:numCache>
            </c:numRef>
          </c:xVal>
          <c:yVal>
            <c:numRef>
              <c:f>ปตร.น้ำฝายแม่สาว!$J$53:$J$57</c:f>
              <c:numCache>
                <c:formatCode>0.000</c:formatCode>
                <c:ptCount val="5"/>
                <c:pt idx="0">
                  <c:v>0.19171869339805978</c:v>
                </c:pt>
                <c:pt idx="1">
                  <c:v>0.25951564309538855</c:v>
                </c:pt>
                <c:pt idx="2">
                  <c:v>0.32762435669149959</c:v>
                </c:pt>
                <c:pt idx="3">
                  <c:v>0.43927375867459528</c:v>
                </c:pt>
                <c:pt idx="4">
                  <c:v>0.48899640217409568</c:v>
                </c:pt>
              </c:numCache>
            </c:numRef>
          </c:yVal>
        </c:ser>
        <c:axId val="63286272"/>
        <c:axId val="60556416"/>
      </c:scatterChart>
      <c:valAx>
        <c:axId val="63286272"/>
        <c:scaling>
          <c:logBase val="10"/>
          <c:orientation val="minMax"/>
          <c:max val="10"/>
          <c:min val="0.1"/>
        </c:scaling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Hs/Go</a:t>
                </a:r>
                <a:endParaRPr lang="th-TH" sz="1400"/>
              </a:p>
            </c:rich>
          </c:tx>
          <c:layout>
            <c:manualLayout>
              <c:xMode val="edge"/>
              <c:yMode val="edge"/>
              <c:x val="0.48351050855485178"/>
              <c:y val="0.90627841879875815"/>
            </c:manualLayout>
          </c:layout>
        </c:title>
        <c:numFmt formatCode="0.000" sourceLinked="1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60556416"/>
        <c:crossesAt val="0.1"/>
        <c:crossBetween val="midCat"/>
      </c:valAx>
      <c:valAx>
        <c:axId val="60556416"/>
        <c:scaling>
          <c:logBase val="10"/>
          <c:orientation val="minMax"/>
          <c:max val="1"/>
          <c:min val="0.1"/>
        </c:scaling>
        <c:axPos val="l"/>
        <c:majorGridlines/>
        <c:min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Cs</a:t>
                </a:r>
                <a:endParaRPr lang="th-TH" sz="1400"/>
              </a:p>
            </c:rich>
          </c:tx>
          <c:layout/>
        </c:title>
        <c:numFmt formatCode="0.00" sourceLinked="0"/>
        <c:tickLblPos val="nextTo"/>
        <c:crossAx val="63286272"/>
        <c:crossesAt val="0.1"/>
        <c:crossBetween val="midCat"/>
      </c:valAx>
    </c:plotArea>
    <c:plotVisOnly val="1"/>
    <c:dispBlanksAs val="gap"/>
  </c:chart>
  <c:txPr>
    <a:bodyPr/>
    <a:lstStyle/>
    <a:p>
      <a:pPr>
        <a:defRPr sz="1200">
          <a:latin typeface="TH SarabunPSK" pitchFamily="34" charset="-34"/>
          <a:cs typeface="TH SarabunPSK" pitchFamily="34" charset="-34"/>
        </a:defRPr>
      </a:pPr>
      <a:endParaRPr lang="th-TH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4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1</xdr:col>
      <xdr:colOff>409575</xdr:colOff>
      <xdr:row>2</xdr:row>
      <xdr:rowOff>123825</xdr:rowOff>
    </xdr:to>
    <xdr:pic>
      <xdr:nvPicPr>
        <xdr:cNvPr id="4265" name="รูปภาพ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38100"/>
          <a:ext cx="6477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352425</xdr:colOff>
      <xdr:row>15</xdr:row>
      <xdr:rowOff>19050</xdr:rowOff>
    </xdr:from>
    <xdr:to>
      <xdr:col>2</xdr:col>
      <xdr:colOff>495300</xdr:colOff>
      <xdr:row>15</xdr:row>
      <xdr:rowOff>200025</xdr:rowOff>
    </xdr:to>
    <xdr:cxnSp macro="">
      <xdr:nvCxnSpPr>
        <xdr:cNvPr id="3" name="ตัวเชื่อมต่อตรง 2"/>
        <xdr:cNvCxnSpPr/>
      </xdr:nvCxnSpPr>
      <xdr:spPr>
        <a:xfrm flipV="1">
          <a:off x="1323975" y="3971925"/>
          <a:ext cx="123825" cy="18097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69</xdr:row>
      <xdr:rowOff>76200</xdr:rowOff>
    </xdr:from>
    <xdr:to>
      <xdr:col>9</xdr:col>
      <xdr:colOff>466725</xdr:colOff>
      <xdr:row>80</xdr:row>
      <xdr:rowOff>161925</xdr:rowOff>
    </xdr:to>
    <xdr:graphicFrame macro="">
      <xdr:nvGraphicFramePr>
        <xdr:cNvPr id="4267" name="แผนภูมิ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152400</xdr:colOff>
      <xdr:row>36</xdr:row>
      <xdr:rowOff>57150</xdr:rowOff>
    </xdr:from>
    <xdr:to>
      <xdr:col>1</xdr:col>
      <xdr:colOff>295275</xdr:colOff>
      <xdr:row>36</xdr:row>
      <xdr:rowOff>238125</xdr:rowOff>
    </xdr:to>
    <xdr:cxnSp macro="">
      <xdr:nvCxnSpPr>
        <xdr:cNvPr id="9" name="ตัวเชื่อมต่อตรง 8"/>
        <xdr:cNvCxnSpPr/>
      </xdr:nvCxnSpPr>
      <xdr:spPr>
        <a:xfrm flipV="1">
          <a:off x="400050" y="9505950"/>
          <a:ext cx="123825" cy="16192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161925</xdr:colOff>
      <xdr:row>37</xdr:row>
      <xdr:rowOff>66675</xdr:rowOff>
    </xdr:from>
    <xdr:to>
      <xdr:col>1</xdr:col>
      <xdr:colOff>304800</xdr:colOff>
      <xdr:row>37</xdr:row>
      <xdr:rowOff>247650</xdr:rowOff>
    </xdr:to>
    <xdr:cxnSp macro="">
      <xdr:nvCxnSpPr>
        <xdr:cNvPr id="10" name="ตัวเชื่อมต่อตรง 9"/>
        <xdr:cNvCxnSpPr/>
      </xdr:nvCxnSpPr>
      <xdr:spPr>
        <a:xfrm flipV="1">
          <a:off x="409575" y="9791700"/>
          <a:ext cx="123825" cy="16192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466725</xdr:colOff>
      <xdr:row>35</xdr:row>
      <xdr:rowOff>228600</xdr:rowOff>
    </xdr:from>
    <xdr:to>
      <xdr:col>9</xdr:col>
      <xdr:colOff>371475</xdr:colOff>
      <xdr:row>40</xdr:row>
      <xdr:rowOff>28575</xdr:rowOff>
    </xdr:to>
    <xdr:pic>
      <xdr:nvPicPr>
        <xdr:cNvPr id="4270" name="Picture 45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 l="32840" t="32629" r="17258" b="39839"/>
        <a:stretch>
          <a:fillRect/>
        </a:stretch>
      </xdr:blipFill>
      <xdr:spPr bwMode="auto">
        <a:xfrm>
          <a:off x="3009900" y="9515475"/>
          <a:ext cx="3228975" cy="12096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66675</xdr:colOff>
      <xdr:row>11</xdr:row>
      <xdr:rowOff>19050</xdr:rowOff>
    </xdr:from>
    <xdr:to>
      <xdr:col>5</xdr:col>
      <xdr:colOff>209550</xdr:colOff>
      <xdr:row>11</xdr:row>
      <xdr:rowOff>200025</xdr:rowOff>
    </xdr:to>
    <xdr:cxnSp macro="">
      <xdr:nvCxnSpPr>
        <xdr:cNvPr id="12" name="ตัวเชื่อมต่อตรง 11"/>
        <xdr:cNvCxnSpPr/>
      </xdr:nvCxnSpPr>
      <xdr:spPr>
        <a:xfrm flipV="1">
          <a:off x="3028950" y="3000375"/>
          <a:ext cx="123825" cy="18097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533400</xdr:colOff>
      <xdr:row>25</xdr:row>
      <xdr:rowOff>76200</xdr:rowOff>
    </xdr:from>
    <xdr:to>
      <xdr:col>7</xdr:col>
      <xdr:colOff>340572</xdr:colOff>
      <xdr:row>34</xdr:row>
      <xdr:rowOff>195900</xdr:rowOff>
    </xdr:to>
    <xdr:pic>
      <xdr:nvPicPr>
        <xdr:cNvPr id="13" name="รูปภาพ 12" descr="SAM_1625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628775" y="6696075"/>
          <a:ext cx="3360000" cy="2520000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oleObject" Target="../embeddings/oleObject2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1:J103"/>
  <sheetViews>
    <sheetView tabSelected="1" view="pageBreakPreview" topLeftCell="A64" zoomScale="120" zoomScaleSheetLayoutView="120" workbookViewId="0">
      <selection activeCell="G92" sqref="G92"/>
    </sheetView>
  </sheetViews>
  <sheetFormatPr defaultRowHeight="24"/>
  <cols>
    <col min="1" max="1" width="3.75" style="1" customWidth="1"/>
    <col min="2" max="3" width="10.625" style="1" customWidth="1"/>
    <col min="4" max="5" width="8.375" style="1" customWidth="1"/>
    <col min="6" max="6" width="10.625" style="1" customWidth="1"/>
    <col min="7" max="8" width="8.375" style="1" customWidth="1"/>
    <col min="9" max="9" width="7.875" style="1" customWidth="1"/>
    <col min="10" max="10" width="7.375" style="1" customWidth="1"/>
    <col min="11" max="16384" width="9" style="1"/>
  </cols>
  <sheetData>
    <row r="1" spans="1:10" ht="30.75">
      <c r="B1" s="72" t="s">
        <v>0</v>
      </c>
      <c r="C1" s="72"/>
      <c r="D1" s="72"/>
      <c r="E1" s="72"/>
      <c r="F1" s="72"/>
      <c r="G1" s="72"/>
      <c r="H1" s="72"/>
      <c r="I1" s="72"/>
      <c r="J1" s="72"/>
    </row>
    <row r="2" spans="1:10" ht="22.5" customHeight="1">
      <c r="B2" s="73" t="s">
        <v>42</v>
      </c>
      <c r="C2" s="73"/>
      <c r="D2" s="73"/>
      <c r="E2" s="73"/>
      <c r="F2" s="73"/>
      <c r="G2" s="73"/>
      <c r="H2" s="73"/>
      <c r="I2" s="73"/>
      <c r="J2" s="73"/>
    </row>
    <row r="3" spans="1:10" ht="21" customHeight="1">
      <c r="B3" s="74" t="s">
        <v>1</v>
      </c>
      <c r="C3" s="74"/>
      <c r="D3" s="74"/>
      <c r="E3" s="74"/>
      <c r="F3" s="74"/>
      <c r="G3" s="74"/>
      <c r="H3" s="74"/>
      <c r="I3" s="74"/>
      <c r="J3" s="74"/>
    </row>
    <row r="4" spans="1:10" ht="18" customHeight="1"/>
    <row r="5" spans="1:10">
      <c r="A5" s="60">
        <v>1</v>
      </c>
      <c r="B5" s="2" t="s">
        <v>2</v>
      </c>
    </row>
    <row r="6" spans="1:10" ht="21.2" customHeight="1">
      <c r="B6" s="2" t="s">
        <v>3</v>
      </c>
    </row>
    <row r="7" spans="1:10" ht="21.2" customHeight="1">
      <c r="B7" s="2" t="s">
        <v>4</v>
      </c>
      <c r="D7" s="1" t="s">
        <v>66</v>
      </c>
      <c r="G7" s="2" t="s">
        <v>5</v>
      </c>
    </row>
    <row r="8" spans="1:10" ht="21.2" customHeight="1">
      <c r="B8" s="2" t="s">
        <v>6</v>
      </c>
      <c r="D8" s="1" t="s">
        <v>64</v>
      </c>
      <c r="G8" s="2"/>
    </row>
    <row r="9" spans="1:10" ht="21.2" customHeight="1">
      <c r="B9" s="2" t="s">
        <v>7</v>
      </c>
      <c r="D9" s="1" t="s">
        <v>63</v>
      </c>
      <c r="G9" s="2" t="s">
        <v>8</v>
      </c>
    </row>
    <row r="10" spans="1:10" ht="21.2" customHeight="1">
      <c r="B10" s="2" t="s">
        <v>9</v>
      </c>
      <c r="D10" s="1" t="s">
        <v>67</v>
      </c>
      <c r="G10" s="2" t="s">
        <v>10</v>
      </c>
      <c r="H10" s="1" t="s">
        <v>68</v>
      </c>
    </row>
    <row r="11" spans="1:10" ht="21.2" customHeight="1">
      <c r="B11" s="2" t="s">
        <v>57</v>
      </c>
      <c r="D11" s="1" t="s">
        <v>69</v>
      </c>
      <c r="F11" s="2" t="s">
        <v>70</v>
      </c>
    </row>
    <row r="12" spans="1:10" ht="21.2" customHeight="1">
      <c r="B12" s="2" t="s">
        <v>44</v>
      </c>
      <c r="D12" s="1" t="s">
        <v>45</v>
      </c>
      <c r="F12" s="64" t="s">
        <v>65</v>
      </c>
    </row>
    <row r="13" spans="1:10" ht="14.1" customHeight="1">
      <c r="B13" s="2"/>
    </row>
    <row r="14" spans="1:10" ht="21.2" customHeight="1">
      <c r="B14" s="2" t="s">
        <v>11</v>
      </c>
    </row>
    <row r="15" spans="1:10" ht="21.2" customHeight="1">
      <c r="B15" s="2" t="s">
        <v>20</v>
      </c>
    </row>
    <row r="16" spans="1:10" ht="21.2" customHeight="1">
      <c r="B16" s="2" t="s">
        <v>58</v>
      </c>
      <c r="H16" s="3">
        <v>2</v>
      </c>
      <c r="I16" s="1" t="s">
        <v>21</v>
      </c>
    </row>
    <row r="17" spans="1:10" ht="21.2" customHeight="1">
      <c r="B17" s="2"/>
      <c r="D17" s="1" t="s">
        <v>23</v>
      </c>
      <c r="E17" s="5" t="s">
        <v>33</v>
      </c>
      <c r="G17" s="8"/>
      <c r="H17" s="10">
        <v>1</v>
      </c>
      <c r="I17" s="1" t="s">
        <v>22</v>
      </c>
    </row>
    <row r="18" spans="1:10" ht="21.2" customHeight="1">
      <c r="B18" s="2"/>
      <c r="E18" s="7" t="s">
        <v>71</v>
      </c>
      <c r="G18" s="6"/>
      <c r="H18" s="65">
        <v>1.5</v>
      </c>
      <c r="I18" s="1" t="s">
        <v>22</v>
      </c>
    </row>
    <row r="19" spans="1:10" ht="21.2" customHeight="1">
      <c r="B19" s="2" t="s">
        <v>24</v>
      </c>
      <c r="H19" s="61" t="s">
        <v>47</v>
      </c>
      <c r="I19" s="1" t="s">
        <v>26</v>
      </c>
    </row>
    <row r="20" spans="1:10" ht="21.2" customHeight="1">
      <c r="B20" s="2" t="s">
        <v>25</v>
      </c>
      <c r="H20" s="61" t="s">
        <v>47</v>
      </c>
      <c r="I20" s="1" t="s">
        <v>26</v>
      </c>
    </row>
    <row r="21" spans="1:10" ht="21.2" customHeight="1">
      <c r="B21" s="59" t="s">
        <v>12</v>
      </c>
      <c r="H21" s="10">
        <v>0.55000000000000004</v>
      </c>
      <c r="I21" s="1" t="s">
        <v>26</v>
      </c>
    </row>
    <row r="22" spans="1:10" ht="21.2" customHeight="1">
      <c r="B22" s="2" t="s">
        <v>27</v>
      </c>
      <c r="H22" s="61" t="s">
        <v>47</v>
      </c>
      <c r="I22" s="1" t="s">
        <v>28</v>
      </c>
    </row>
    <row r="23" spans="1:10" ht="21.2" customHeight="1">
      <c r="B23" s="2" t="s">
        <v>46</v>
      </c>
      <c r="H23" s="62" t="s">
        <v>47</v>
      </c>
      <c r="I23" s="1" t="s">
        <v>22</v>
      </c>
    </row>
    <row r="24" spans="1:10" ht="14.1" customHeight="1">
      <c r="B24" s="2"/>
      <c r="D24" s="4"/>
    </row>
    <row r="25" spans="1:10" ht="21.2" customHeight="1">
      <c r="B25" s="2" t="s">
        <v>29</v>
      </c>
    </row>
    <row r="26" spans="1:10" ht="21.2" customHeight="1">
      <c r="A26" s="75"/>
      <c r="B26" s="75"/>
      <c r="C26" s="75"/>
      <c r="D26" s="75"/>
      <c r="E26" s="75"/>
      <c r="F26" s="75"/>
      <c r="G26" s="75"/>
      <c r="H26" s="75"/>
      <c r="I26" s="75"/>
      <c r="J26" s="75"/>
    </row>
    <row r="27" spans="1:10" ht="21.2" customHeight="1">
      <c r="A27" s="75"/>
      <c r="B27" s="75"/>
      <c r="C27" s="75"/>
      <c r="D27" s="75"/>
      <c r="E27" s="75"/>
      <c r="F27" s="75"/>
      <c r="G27" s="75"/>
      <c r="H27" s="75"/>
      <c r="I27" s="75"/>
      <c r="J27" s="75"/>
    </row>
    <row r="28" spans="1:10" ht="21.2" customHeight="1">
      <c r="A28" s="75"/>
      <c r="B28" s="75"/>
      <c r="C28" s="75"/>
      <c r="D28" s="75"/>
      <c r="E28" s="75"/>
      <c r="F28" s="75"/>
      <c r="G28" s="75"/>
      <c r="H28" s="75"/>
      <c r="I28" s="75"/>
      <c r="J28" s="75"/>
    </row>
    <row r="29" spans="1:10" ht="21.2" customHeight="1">
      <c r="A29" s="75"/>
      <c r="B29" s="75"/>
      <c r="C29" s="75"/>
      <c r="D29" s="75"/>
      <c r="E29" s="75"/>
      <c r="F29" s="75"/>
      <c r="G29" s="75"/>
      <c r="H29" s="75"/>
      <c r="I29" s="75"/>
      <c r="J29" s="75"/>
    </row>
    <row r="30" spans="1:10" ht="21.2" customHeight="1">
      <c r="A30" s="75"/>
      <c r="B30" s="75"/>
      <c r="C30" s="75"/>
      <c r="D30" s="75"/>
      <c r="E30" s="75"/>
      <c r="F30" s="75"/>
      <c r="G30" s="75"/>
      <c r="H30" s="75"/>
      <c r="I30" s="75"/>
      <c r="J30" s="75"/>
    </row>
    <row r="31" spans="1:10" ht="21.2" customHeight="1">
      <c r="A31" s="75"/>
      <c r="B31" s="75"/>
      <c r="C31" s="75"/>
      <c r="D31" s="75"/>
      <c r="E31" s="75"/>
      <c r="F31" s="75"/>
      <c r="G31" s="75"/>
      <c r="H31" s="75"/>
      <c r="I31" s="75"/>
      <c r="J31" s="75"/>
    </row>
    <row r="32" spans="1:10" ht="21.2" customHeight="1">
      <c r="A32" s="75"/>
      <c r="B32" s="75"/>
      <c r="C32" s="75"/>
      <c r="D32" s="75"/>
      <c r="E32" s="75"/>
      <c r="F32" s="75"/>
      <c r="G32" s="75"/>
      <c r="H32" s="75"/>
      <c r="I32" s="75"/>
      <c r="J32" s="75"/>
    </row>
    <row r="33" spans="1:10" ht="21.2" customHeight="1">
      <c r="A33" s="75"/>
      <c r="B33" s="75"/>
      <c r="C33" s="75"/>
      <c r="D33" s="75"/>
      <c r="E33" s="75"/>
      <c r="F33" s="75"/>
      <c r="G33" s="75"/>
      <c r="H33" s="75"/>
      <c r="I33" s="75"/>
      <c r="J33" s="75"/>
    </row>
    <row r="34" spans="1:10" ht="21.2" customHeight="1">
      <c r="A34" s="75"/>
      <c r="B34" s="75"/>
      <c r="C34" s="75"/>
      <c r="D34" s="75"/>
      <c r="E34" s="75"/>
      <c r="F34" s="75"/>
      <c r="G34" s="75"/>
      <c r="H34" s="75"/>
      <c r="I34" s="75"/>
      <c r="J34" s="75"/>
    </row>
    <row r="35" spans="1:10" ht="21.2" customHeight="1">
      <c r="A35" s="75"/>
      <c r="B35" s="75"/>
      <c r="C35" s="75"/>
      <c r="D35" s="75"/>
      <c r="E35" s="75"/>
      <c r="F35" s="75"/>
      <c r="G35" s="75"/>
      <c r="H35" s="75"/>
      <c r="I35" s="75"/>
      <c r="J35" s="75"/>
    </row>
    <row r="36" spans="1:10">
      <c r="A36" s="60">
        <v>2</v>
      </c>
      <c r="B36" s="2" t="s">
        <v>30</v>
      </c>
    </row>
    <row r="37" spans="1:10" ht="24.75">
      <c r="B37" s="1" t="s">
        <v>48</v>
      </c>
    </row>
    <row r="38" spans="1:10" ht="24.75">
      <c r="B38" s="1" t="s">
        <v>49</v>
      </c>
    </row>
    <row r="39" spans="1:10">
      <c r="B39" s="1" t="s">
        <v>31</v>
      </c>
    </row>
    <row r="40" spans="1:10" ht="14.1" customHeight="1"/>
    <row r="41" spans="1:10" ht="14.1" customHeight="1"/>
    <row r="42" spans="1:10" ht="21.2" customHeight="1">
      <c r="B42" s="1" t="s">
        <v>32</v>
      </c>
      <c r="C42" s="1" t="s">
        <v>36</v>
      </c>
    </row>
    <row r="43" spans="1:10" ht="21.2" customHeight="1">
      <c r="C43" s="1" t="s">
        <v>50</v>
      </c>
    </row>
    <row r="44" spans="1:10" ht="21.2" customHeight="1">
      <c r="C44" s="1" t="s">
        <v>34</v>
      </c>
    </row>
    <row r="45" spans="1:10" ht="21.2" customHeight="1">
      <c r="C45" s="1" t="s">
        <v>60</v>
      </c>
    </row>
    <row r="46" spans="1:10" ht="21.2" customHeight="1">
      <c r="C46" s="1" t="s">
        <v>61</v>
      </c>
    </row>
    <row r="47" spans="1:10" ht="21.2" customHeight="1">
      <c r="C47" s="1" t="s">
        <v>35</v>
      </c>
    </row>
    <row r="48" spans="1:10" ht="21.2" customHeight="1">
      <c r="C48" s="1" t="s">
        <v>59</v>
      </c>
    </row>
    <row r="49" spans="1:10" ht="11.25" customHeight="1" thickBot="1"/>
    <row r="50" spans="1:10" ht="19.7" customHeight="1">
      <c r="A50" s="76" t="s">
        <v>38</v>
      </c>
      <c r="B50" s="36" t="s">
        <v>13</v>
      </c>
      <c r="C50" s="36" t="s">
        <v>13</v>
      </c>
      <c r="D50" s="76" t="s">
        <v>62</v>
      </c>
      <c r="E50" s="36"/>
      <c r="F50" s="76" t="s">
        <v>53</v>
      </c>
      <c r="G50" s="63" t="s">
        <v>14</v>
      </c>
      <c r="H50" s="76" t="s">
        <v>17</v>
      </c>
      <c r="I50" s="76" t="s">
        <v>56</v>
      </c>
      <c r="J50" s="76" t="s">
        <v>52</v>
      </c>
    </row>
    <row r="51" spans="1:10" ht="19.7" customHeight="1">
      <c r="A51" s="77"/>
      <c r="B51" s="40" t="s">
        <v>15</v>
      </c>
      <c r="C51" s="40" t="s">
        <v>51</v>
      </c>
      <c r="D51" s="77"/>
      <c r="E51" s="37"/>
      <c r="F51" s="77"/>
      <c r="G51" s="40" t="s">
        <v>16</v>
      </c>
      <c r="H51" s="78"/>
      <c r="I51" s="77"/>
      <c r="J51" s="77"/>
    </row>
    <row r="52" spans="1:10" ht="19.7" customHeight="1" thickBot="1">
      <c r="A52" s="38"/>
      <c r="B52" s="9" t="s">
        <v>18</v>
      </c>
      <c r="C52" s="9" t="s">
        <v>18</v>
      </c>
      <c r="D52" s="38"/>
      <c r="E52" s="38"/>
      <c r="F52" s="38"/>
      <c r="G52" s="9" t="s">
        <v>19</v>
      </c>
      <c r="H52" s="9" t="s">
        <v>37</v>
      </c>
      <c r="I52" s="37"/>
      <c r="J52" s="38"/>
    </row>
    <row r="53" spans="1:10">
      <c r="A53" s="55">
        <v>1</v>
      </c>
      <c r="B53" s="35">
        <v>1.53</v>
      </c>
      <c r="C53" s="47">
        <v>0.75</v>
      </c>
      <c r="D53" s="20">
        <f>B53-C53</f>
        <v>0.78</v>
      </c>
      <c r="E53" s="23">
        <f>SQRT(2*9.81*D53)</f>
        <v>3.9119815950487293</v>
      </c>
      <c r="F53" s="23">
        <f>C53-$H$21</f>
        <v>0.19999999999999996</v>
      </c>
      <c r="G53" s="35">
        <v>0.1</v>
      </c>
      <c r="H53" s="67">
        <v>0.3</v>
      </c>
      <c r="I53" s="11">
        <f>F53/G53</f>
        <v>1.9999999999999996</v>
      </c>
      <c r="J53" s="11">
        <f>H53/(($H$16*$H$17)*F53*E53)</f>
        <v>0.19171869339805978</v>
      </c>
    </row>
    <row r="54" spans="1:10">
      <c r="A54" s="56">
        <v>2</v>
      </c>
      <c r="B54" s="34">
        <v>1.5</v>
      </c>
      <c r="C54" s="48">
        <v>0.95</v>
      </c>
      <c r="D54" s="21">
        <f>B54-C54</f>
        <v>0.55000000000000004</v>
      </c>
      <c r="E54" s="24">
        <f>SQRT(2*9.81*D54)</f>
        <v>3.2849657532461434</v>
      </c>
      <c r="F54" s="25">
        <f>C54-$H$21</f>
        <v>0.39999999999999991</v>
      </c>
      <c r="G54" s="28">
        <v>0.2</v>
      </c>
      <c r="H54" s="68">
        <v>0.68200000000000005</v>
      </c>
      <c r="I54" s="12">
        <f>F54/G54</f>
        <v>1.9999999999999996</v>
      </c>
      <c r="J54" s="12">
        <f>H54/(($H$16*$H$17)*F54*E54)</f>
        <v>0.25951564309538855</v>
      </c>
    </row>
    <row r="55" spans="1:10">
      <c r="A55" s="56">
        <v>3</v>
      </c>
      <c r="B55" s="34">
        <v>1.47</v>
      </c>
      <c r="C55" s="48">
        <v>1.1000000000000001</v>
      </c>
      <c r="D55" s="21">
        <f>B55-C55</f>
        <v>0.36999999999999988</v>
      </c>
      <c r="E55" s="25">
        <f>SQRT(2*9.81*D55)</f>
        <v>2.6943273743181244</v>
      </c>
      <c r="F55" s="25">
        <f>C55-$H$21</f>
        <v>0.55000000000000004</v>
      </c>
      <c r="G55" s="34">
        <v>0.3</v>
      </c>
      <c r="H55" s="69">
        <v>0.97099999999999997</v>
      </c>
      <c r="I55" s="12">
        <f>F55/G55</f>
        <v>1.8333333333333335</v>
      </c>
      <c r="J55" s="12">
        <f>H55/(($H$16*$H$17)*F55*E55)</f>
        <v>0.32762435669149959</v>
      </c>
    </row>
    <row r="56" spans="1:10">
      <c r="A56" s="56">
        <v>4</v>
      </c>
      <c r="B56" s="34">
        <v>1.37</v>
      </c>
      <c r="C56" s="48">
        <v>1.17</v>
      </c>
      <c r="D56" s="21">
        <f>B56-C56</f>
        <v>0.20000000000000018</v>
      </c>
      <c r="E56" s="26">
        <f>SQRT(2*9.81*D56)</f>
        <v>1.9809088823063021</v>
      </c>
      <c r="F56" s="25">
        <f>C56-$H$21</f>
        <v>0.61999999999999988</v>
      </c>
      <c r="G56" s="10">
        <v>0.4</v>
      </c>
      <c r="H56" s="70">
        <v>1.079</v>
      </c>
      <c r="I56" s="12">
        <f>F56/G56</f>
        <v>1.5499999999999996</v>
      </c>
      <c r="J56" s="12">
        <f>H56/(($H$16*$H$17)*F56*E56)</f>
        <v>0.43927375867459528</v>
      </c>
    </row>
    <row r="57" spans="1:10">
      <c r="A57" s="56">
        <v>5</v>
      </c>
      <c r="B57" s="34">
        <v>1.32</v>
      </c>
      <c r="C57" s="48">
        <v>1.1599999999999999</v>
      </c>
      <c r="D57" s="21">
        <f>B57-C57</f>
        <v>0.16000000000000014</v>
      </c>
      <c r="E57" s="25">
        <f>SQRT(2*9.81*D57)</f>
        <v>1.771778767228009</v>
      </c>
      <c r="F57" s="25">
        <f>C57-$H$21</f>
        <v>0.60999999999999988</v>
      </c>
      <c r="G57" s="34">
        <v>0.5</v>
      </c>
      <c r="H57" s="69">
        <v>1.0569999999999999</v>
      </c>
      <c r="I57" s="12">
        <f>F57/G57</f>
        <v>1.2199999999999998</v>
      </c>
      <c r="J57" s="12">
        <f>H57/(($H$16*$H$17)*F57*E57)</f>
        <v>0.48899640217409568</v>
      </c>
    </row>
    <row r="58" spans="1:10">
      <c r="A58" s="57"/>
      <c r="B58" s="10"/>
      <c r="C58" s="49"/>
      <c r="D58" s="21"/>
      <c r="E58" s="26"/>
      <c r="F58" s="25"/>
      <c r="G58" s="10"/>
      <c r="H58" s="10"/>
      <c r="I58" s="12"/>
      <c r="J58" s="12"/>
    </row>
    <row r="59" spans="1:10">
      <c r="A59" s="56"/>
      <c r="B59" s="34"/>
      <c r="C59" s="48"/>
      <c r="D59" s="21"/>
      <c r="E59" s="25"/>
      <c r="F59" s="25"/>
      <c r="G59" s="34"/>
      <c r="H59" s="34"/>
      <c r="I59" s="12"/>
      <c r="J59" s="12"/>
    </row>
    <row r="60" spans="1:10">
      <c r="A60" s="56"/>
      <c r="B60" s="34"/>
      <c r="C60" s="48"/>
      <c r="D60" s="21"/>
      <c r="E60" s="25"/>
      <c r="F60" s="25"/>
      <c r="G60" s="29"/>
      <c r="H60" s="29"/>
      <c r="I60" s="12"/>
      <c r="J60" s="12"/>
    </row>
    <row r="61" spans="1:10">
      <c r="A61" s="56"/>
      <c r="B61" s="34"/>
      <c r="C61" s="48"/>
      <c r="D61" s="21"/>
      <c r="E61" s="25"/>
      <c r="F61" s="25"/>
      <c r="G61" s="29"/>
      <c r="H61" s="29"/>
      <c r="I61" s="12"/>
      <c r="J61" s="12"/>
    </row>
    <row r="62" spans="1:10">
      <c r="A62" s="56"/>
      <c r="B62" s="34"/>
      <c r="C62" s="48"/>
      <c r="D62" s="21"/>
      <c r="E62" s="25"/>
      <c r="F62" s="25"/>
      <c r="G62" s="29"/>
      <c r="H62" s="29"/>
      <c r="I62" s="12"/>
      <c r="J62" s="12"/>
    </row>
    <row r="63" spans="1:10">
      <c r="A63" s="56"/>
      <c r="B63" s="34"/>
      <c r="C63" s="48"/>
      <c r="D63" s="21"/>
      <c r="E63" s="25"/>
      <c r="F63" s="25"/>
      <c r="G63" s="29"/>
      <c r="H63" s="29"/>
      <c r="I63" s="12"/>
      <c r="J63" s="12"/>
    </row>
    <row r="64" spans="1:10">
      <c r="A64" s="56"/>
      <c r="B64" s="34"/>
      <c r="C64" s="48"/>
      <c r="D64" s="21"/>
      <c r="E64" s="25"/>
      <c r="F64" s="25"/>
      <c r="G64" s="29"/>
      <c r="H64" s="29"/>
      <c r="I64" s="12"/>
      <c r="J64" s="12"/>
    </row>
    <row r="65" spans="1:10">
      <c r="A65" s="56"/>
      <c r="B65" s="34"/>
      <c r="C65" s="48"/>
      <c r="D65" s="21"/>
      <c r="E65" s="25"/>
      <c r="F65" s="25"/>
      <c r="G65" s="29"/>
      <c r="H65" s="29"/>
      <c r="I65" s="12"/>
      <c r="J65" s="12"/>
    </row>
    <row r="66" spans="1:10">
      <c r="A66" s="56"/>
      <c r="B66" s="34"/>
      <c r="C66" s="48"/>
      <c r="D66" s="21"/>
      <c r="E66" s="25"/>
      <c r="F66" s="25"/>
      <c r="G66" s="29"/>
      <c r="H66" s="29"/>
      <c r="I66" s="12"/>
      <c r="J66" s="12"/>
    </row>
    <row r="67" spans="1:10" ht="24.75" thickBot="1">
      <c r="A67" s="58"/>
      <c r="B67" s="19"/>
      <c r="C67" s="50"/>
      <c r="D67" s="22"/>
      <c r="E67" s="27"/>
      <c r="F67" s="27"/>
      <c r="G67" s="18"/>
      <c r="H67" s="18"/>
      <c r="I67" s="13"/>
      <c r="J67" s="13"/>
    </row>
    <row r="70" spans="1:10">
      <c r="A70" s="83"/>
      <c r="B70" s="83"/>
      <c r="C70" s="83"/>
      <c r="D70" s="83"/>
      <c r="E70" s="83"/>
      <c r="F70" s="83"/>
      <c r="G70" s="83"/>
      <c r="H70" s="83"/>
      <c r="I70" s="83"/>
      <c r="J70" s="83"/>
    </row>
    <row r="71" spans="1:10">
      <c r="A71" s="83"/>
      <c r="B71" s="83"/>
      <c r="C71" s="83"/>
      <c r="D71" s="83"/>
      <c r="E71" s="83"/>
      <c r="F71" s="83"/>
      <c r="G71" s="83"/>
      <c r="H71" s="83"/>
      <c r="I71" s="83"/>
      <c r="J71" s="83"/>
    </row>
    <row r="72" spans="1:10">
      <c r="A72" s="83"/>
      <c r="B72" s="83"/>
      <c r="C72" s="83"/>
      <c r="D72" s="83"/>
      <c r="E72" s="83"/>
      <c r="F72" s="83"/>
      <c r="G72" s="83"/>
      <c r="H72" s="83"/>
      <c r="I72" s="83"/>
      <c r="J72" s="83"/>
    </row>
    <row r="73" spans="1:10">
      <c r="A73" s="83"/>
      <c r="B73" s="83"/>
      <c r="C73" s="83"/>
      <c r="D73" s="83"/>
      <c r="E73" s="83"/>
      <c r="F73" s="83"/>
      <c r="G73" s="83"/>
      <c r="H73" s="83"/>
      <c r="I73" s="83"/>
      <c r="J73" s="83"/>
    </row>
    <row r="74" spans="1:10">
      <c r="A74" s="83"/>
      <c r="B74" s="83"/>
      <c r="C74" s="83"/>
      <c r="D74" s="83"/>
      <c r="E74" s="83"/>
      <c r="F74" s="83"/>
      <c r="G74" s="83"/>
      <c r="H74" s="83"/>
      <c r="I74" s="83"/>
      <c r="J74" s="83"/>
    </row>
    <row r="75" spans="1:10">
      <c r="A75" s="83"/>
      <c r="B75" s="83"/>
      <c r="C75" s="83"/>
      <c r="D75" s="83"/>
      <c r="E75" s="83"/>
      <c r="F75" s="83"/>
      <c r="G75" s="83"/>
      <c r="H75" s="83"/>
      <c r="I75" s="83"/>
      <c r="J75" s="83"/>
    </row>
    <row r="76" spans="1:10">
      <c r="A76" s="83"/>
      <c r="B76" s="83"/>
      <c r="C76" s="83"/>
      <c r="D76" s="83"/>
      <c r="E76" s="83"/>
      <c r="F76" s="83"/>
      <c r="G76" s="83"/>
      <c r="H76" s="83"/>
      <c r="I76" s="83"/>
      <c r="J76" s="83"/>
    </row>
    <row r="77" spans="1:10">
      <c r="A77" s="83"/>
      <c r="B77" s="83"/>
      <c r="C77" s="83"/>
      <c r="D77" s="83"/>
      <c r="E77" s="83"/>
      <c r="F77" s="83"/>
      <c r="G77" s="83"/>
      <c r="H77" s="83"/>
      <c r="I77" s="83"/>
      <c r="J77" s="83"/>
    </row>
    <row r="78" spans="1:10">
      <c r="A78" s="83"/>
      <c r="B78" s="83"/>
      <c r="C78" s="83"/>
      <c r="D78" s="83"/>
      <c r="E78" s="83"/>
      <c r="F78" s="83"/>
      <c r="G78" s="83"/>
      <c r="H78" s="83"/>
      <c r="I78" s="83"/>
      <c r="J78" s="83"/>
    </row>
    <row r="79" spans="1:10">
      <c r="A79" s="83"/>
      <c r="B79" s="83"/>
      <c r="C79" s="83"/>
      <c r="D79" s="83"/>
      <c r="E79" s="83"/>
      <c r="F79" s="83"/>
      <c r="G79" s="83"/>
      <c r="H79" s="83"/>
      <c r="I79" s="83"/>
      <c r="J79" s="83"/>
    </row>
    <row r="80" spans="1:10">
      <c r="A80" s="83"/>
      <c r="B80" s="83"/>
      <c r="C80" s="83"/>
      <c r="D80" s="83"/>
      <c r="E80" s="83"/>
      <c r="F80" s="83"/>
      <c r="G80" s="83"/>
      <c r="H80" s="83"/>
      <c r="I80" s="83"/>
      <c r="J80" s="83"/>
    </row>
    <row r="81" spans="1:10">
      <c r="A81" s="83"/>
      <c r="B81" s="83"/>
      <c r="C81" s="83"/>
      <c r="D81" s="83"/>
      <c r="E81" s="83"/>
      <c r="F81" s="83"/>
      <c r="G81" s="83"/>
      <c r="H81" s="83"/>
      <c r="I81" s="83"/>
      <c r="J81" s="83"/>
    </row>
    <row r="82" spans="1:10">
      <c r="A82" s="60">
        <v>3</v>
      </c>
      <c r="B82" s="2" t="s">
        <v>39</v>
      </c>
    </row>
    <row r="83" spans="1:10" ht="11.25" customHeight="1" thickBot="1"/>
    <row r="84" spans="1:10" ht="19.7" customHeight="1">
      <c r="A84" s="76" t="s">
        <v>38</v>
      </c>
      <c r="B84" s="41" t="s">
        <v>13</v>
      </c>
      <c r="C84" s="36" t="s">
        <v>13</v>
      </c>
      <c r="D84" s="76" t="s">
        <v>53</v>
      </c>
      <c r="E84" s="76" t="s">
        <v>62</v>
      </c>
      <c r="F84" s="41" t="s">
        <v>14</v>
      </c>
      <c r="G84" s="76" t="s">
        <v>54</v>
      </c>
      <c r="H84" s="76" t="s">
        <v>55</v>
      </c>
      <c r="I84" s="76" t="s">
        <v>41</v>
      </c>
      <c r="J84" s="76"/>
    </row>
    <row r="85" spans="1:10" ht="19.7" customHeight="1">
      <c r="A85" s="77"/>
      <c r="B85" s="42" t="s">
        <v>15</v>
      </c>
      <c r="C85" s="40" t="s">
        <v>51</v>
      </c>
      <c r="D85" s="77"/>
      <c r="E85" s="77"/>
      <c r="F85" s="42" t="s">
        <v>16</v>
      </c>
      <c r="G85" s="77"/>
      <c r="H85" s="77"/>
      <c r="I85" s="77"/>
      <c r="J85" s="77"/>
    </row>
    <row r="86" spans="1:10" ht="19.7" customHeight="1" thickBot="1">
      <c r="A86" s="79"/>
      <c r="B86" s="43" t="s">
        <v>18</v>
      </c>
      <c r="C86" s="39" t="s">
        <v>18</v>
      </c>
      <c r="D86" s="79"/>
      <c r="E86" s="79"/>
      <c r="F86" s="51" t="s">
        <v>19</v>
      </c>
      <c r="G86" s="79"/>
      <c r="H86" s="79"/>
      <c r="I86" s="80" t="s">
        <v>37</v>
      </c>
      <c r="J86" s="80"/>
    </row>
    <row r="87" spans="1:10" ht="21.2" customHeight="1">
      <c r="A87" s="55">
        <v>1</v>
      </c>
      <c r="B87" s="44">
        <v>1.53</v>
      </c>
      <c r="C87" s="52">
        <v>0.75</v>
      </c>
      <c r="D87" s="15">
        <f>C87-$H$21</f>
        <v>0.19999999999999996</v>
      </c>
      <c r="E87" s="15">
        <f>B87-C87</f>
        <v>0.78</v>
      </c>
      <c r="F87" s="44">
        <v>0.1</v>
      </c>
      <c r="G87" s="30">
        <f>D87/F87</f>
        <v>1.9999999999999996</v>
      </c>
      <c r="H87" s="66">
        <f>(-0.349*G87)+0.943</f>
        <v>0.24500000000000011</v>
      </c>
      <c r="I87" s="71">
        <f>H87*($H$16*$H$17)*D87*(2*9.81*E87)^0.5</f>
        <v>0.38337419631477554</v>
      </c>
      <c r="J87" s="71"/>
    </row>
    <row r="88" spans="1:10" ht="21.2" customHeight="1">
      <c r="A88" s="56">
        <v>2</v>
      </c>
      <c r="B88" s="45">
        <v>1.5</v>
      </c>
      <c r="C88" s="53">
        <v>0.95</v>
      </c>
      <c r="D88" s="16">
        <f>C88-$H$21</f>
        <v>0.39999999999999991</v>
      </c>
      <c r="E88" s="16">
        <f>B88-C88</f>
        <v>0.55000000000000004</v>
      </c>
      <c r="F88" s="28">
        <v>0.2</v>
      </c>
      <c r="G88" s="31">
        <f>D88/F88</f>
        <v>1.9999999999999996</v>
      </c>
      <c r="H88" s="31">
        <f t="shared" ref="H88:H91" si="0">(-0.349*G88)+0.943</f>
        <v>0.24500000000000011</v>
      </c>
      <c r="I88" s="82">
        <f>H88*($H$16*$H$17)*D88*(2*9.81*E88)^0.5</f>
        <v>0.64385328763624416</v>
      </c>
      <c r="J88" s="82"/>
    </row>
    <row r="89" spans="1:10" ht="21.2" customHeight="1">
      <c r="A89" s="56">
        <v>3</v>
      </c>
      <c r="B89" s="45">
        <v>1.47</v>
      </c>
      <c r="C89" s="53">
        <v>1.1000000000000001</v>
      </c>
      <c r="D89" s="16">
        <f>C89-$H$21</f>
        <v>0.55000000000000004</v>
      </c>
      <c r="E89" s="16">
        <f>B89-C89</f>
        <v>0.36999999999999988</v>
      </c>
      <c r="F89" s="45">
        <v>0.3</v>
      </c>
      <c r="G89" s="31">
        <f>D89/F89</f>
        <v>1.8333333333333335</v>
      </c>
      <c r="H89" s="31">
        <f t="shared" si="0"/>
        <v>0.30316666666666658</v>
      </c>
      <c r="I89" s="82">
        <f>H89*($H$16*$H$17)*D89*(2*9.81*E89)^0.5</f>
        <v>0.8985132738788556</v>
      </c>
      <c r="J89" s="82"/>
    </row>
    <row r="90" spans="1:10" ht="21.2" customHeight="1">
      <c r="A90" s="56">
        <v>4</v>
      </c>
      <c r="B90" s="45">
        <v>1.37</v>
      </c>
      <c r="C90" s="53">
        <v>1.17</v>
      </c>
      <c r="D90" s="16">
        <f>C90-$H$21</f>
        <v>0.61999999999999988</v>
      </c>
      <c r="E90" s="16">
        <f>B90-C90</f>
        <v>0.20000000000000018</v>
      </c>
      <c r="F90" s="10">
        <v>0.4</v>
      </c>
      <c r="G90" s="31">
        <f>D90/F90</f>
        <v>1.5499999999999996</v>
      </c>
      <c r="H90" s="31">
        <f t="shared" si="0"/>
        <v>0.40205000000000013</v>
      </c>
      <c r="I90" s="82">
        <f>H90*($H$16*$H$17)*D90*(2*9.81*E90)^0.5</f>
        <v>0.9875662760027486</v>
      </c>
      <c r="J90" s="82"/>
    </row>
    <row r="91" spans="1:10" ht="21.2" customHeight="1">
      <c r="A91" s="56">
        <v>5</v>
      </c>
      <c r="B91" s="45">
        <v>1.32</v>
      </c>
      <c r="C91" s="53">
        <v>1.1599999999999999</v>
      </c>
      <c r="D91" s="16">
        <f>C91-$H$21</f>
        <v>0.60999999999999988</v>
      </c>
      <c r="E91" s="16">
        <f>B91-C91</f>
        <v>0.16000000000000014</v>
      </c>
      <c r="F91" s="45">
        <v>0.5</v>
      </c>
      <c r="G91" s="31">
        <f>D91/F91</f>
        <v>1.2199999999999998</v>
      </c>
      <c r="H91" s="84">
        <f t="shared" si="0"/>
        <v>0.51722000000000001</v>
      </c>
      <c r="I91" s="82">
        <f>H91*($H$16*$H$17)*D91*(2*9.81*E91)^0.5</f>
        <v>1.1180072850625182</v>
      </c>
      <c r="J91" s="82"/>
    </row>
    <row r="92" spans="1:10" ht="21.2" customHeight="1">
      <c r="A92" s="56"/>
      <c r="B92" s="45"/>
      <c r="C92" s="53"/>
      <c r="D92" s="16"/>
      <c r="E92" s="16"/>
      <c r="F92" s="34"/>
      <c r="G92" s="31"/>
      <c r="H92" s="31"/>
      <c r="I92" s="82"/>
      <c r="J92" s="82"/>
    </row>
    <row r="93" spans="1:10" ht="21.2" customHeight="1">
      <c r="A93" s="56"/>
      <c r="B93" s="45"/>
      <c r="C93" s="53"/>
      <c r="D93" s="16"/>
      <c r="E93" s="16"/>
      <c r="F93" s="34"/>
      <c r="G93" s="31"/>
      <c r="H93" s="31"/>
      <c r="I93" s="82"/>
      <c r="J93" s="82"/>
    </row>
    <row r="94" spans="1:10" ht="21.2" customHeight="1">
      <c r="A94" s="56"/>
      <c r="B94" s="45"/>
      <c r="C94" s="53"/>
      <c r="D94" s="16"/>
      <c r="E94" s="16"/>
      <c r="F94" s="34"/>
      <c r="G94" s="31"/>
      <c r="H94" s="31"/>
      <c r="I94" s="82"/>
      <c r="J94" s="82"/>
    </row>
    <row r="95" spans="1:10" ht="21.2" customHeight="1">
      <c r="A95" s="56"/>
      <c r="B95" s="45"/>
      <c r="C95" s="53"/>
      <c r="D95" s="16"/>
      <c r="E95" s="16"/>
      <c r="F95" s="34"/>
      <c r="G95" s="31"/>
      <c r="H95" s="31"/>
      <c r="I95" s="82"/>
      <c r="J95" s="82"/>
    </row>
    <row r="96" spans="1:10" ht="21.2" customHeight="1">
      <c r="A96" s="56"/>
      <c r="B96" s="45"/>
      <c r="C96" s="53"/>
      <c r="D96" s="16"/>
      <c r="E96" s="16"/>
      <c r="F96" s="34"/>
      <c r="G96" s="31"/>
      <c r="H96" s="31"/>
      <c r="I96" s="82"/>
      <c r="J96" s="82"/>
    </row>
    <row r="97" spans="1:10" ht="21.2" customHeight="1">
      <c r="A97" s="56"/>
      <c r="B97" s="45"/>
      <c r="C97" s="53"/>
      <c r="D97" s="16"/>
      <c r="E97" s="16"/>
      <c r="F97" s="34"/>
      <c r="G97" s="31"/>
      <c r="H97" s="31"/>
      <c r="I97" s="82"/>
      <c r="J97" s="82"/>
    </row>
    <row r="98" spans="1:10" ht="21.2" customHeight="1">
      <c r="A98" s="56"/>
      <c r="B98" s="45"/>
      <c r="C98" s="53"/>
      <c r="D98" s="16"/>
      <c r="E98" s="16"/>
      <c r="F98" s="10"/>
      <c r="G98" s="31"/>
      <c r="H98" s="31"/>
      <c r="I98" s="82"/>
      <c r="J98" s="82"/>
    </row>
    <row r="99" spans="1:10" ht="21.2" customHeight="1">
      <c r="A99" s="56"/>
      <c r="B99" s="45"/>
      <c r="C99" s="53"/>
      <c r="D99" s="16"/>
      <c r="E99" s="16"/>
      <c r="F99" s="34"/>
      <c r="G99" s="31"/>
      <c r="H99" s="31"/>
      <c r="I99" s="82"/>
      <c r="J99" s="82"/>
    </row>
    <row r="100" spans="1:10" ht="21.2" customHeight="1">
      <c r="A100" s="56"/>
      <c r="B100" s="45"/>
      <c r="C100" s="49"/>
      <c r="D100" s="16"/>
      <c r="E100" s="16"/>
      <c r="F100" s="10"/>
      <c r="G100" s="31"/>
      <c r="H100" s="31"/>
      <c r="I100" s="82"/>
      <c r="J100" s="82"/>
    </row>
    <row r="101" spans="1:10" ht="21.2" customHeight="1" thickBot="1">
      <c r="A101" s="58"/>
      <c r="B101" s="46"/>
      <c r="C101" s="54"/>
      <c r="D101" s="17"/>
      <c r="E101" s="17"/>
      <c r="F101" s="33"/>
      <c r="G101" s="32"/>
      <c r="H101" s="32"/>
      <c r="I101" s="81"/>
      <c r="J101" s="81"/>
    </row>
    <row r="102" spans="1:10" ht="21.2" customHeight="1">
      <c r="A102" s="14" t="s">
        <v>43</v>
      </c>
    </row>
    <row r="103" spans="1:10" ht="21.2" customHeight="1">
      <c r="B103" s="14" t="s">
        <v>40</v>
      </c>
    </row>
  </sheetData>
  <mergeCells count="33">
    <mergeCell ref="F50:F51"/>
    <mergeCell ref="I90:J90"/>
    <mergeCell ref="I91:J91"/>
    <mergeCell ref="A70:J81"/>
    <mergeCell ref="D84:D86"/>
    <mergeCell ref="I92:J92"/>
    <mergeCell ref="I88:J88"/>
    <mergeCell ref="I99:J99"/>
    <mergeCell ref="I100:J100"/>
    <mergeCell ref="I89:J89"/>
    <mergeCell ref="I101:J101"/>
    <mergeCell ref="I96:J96"/>
    <mergeCell ref="I97:J97"/>
    <mergeCell ref="I98:J98"/>
    <mergeCell ref="I93:J93"/>
    <mergeCell ref="I94:J94"/>
    <mergeCell ref="I95:J95"/>
    <mergeCell ref="I87:J87"/>
    <mergeCell ref="B1:J1"/>
    <mergeCell ref="B2:J2"/>
    <mergeCell ref="B3:J3"/>
    <mergeCell ref="A26:J35"/>
    <mergeCell ref="A50:A51"/>
    <mergeCell ref="D50:D51"/>
    <mergeCell ref="H50:H51"/>
    <mergeCell ref="I50:I51"/>
    <mergeCell ref="J50:J51"/>
    <mergeCell ref="G84:G86"/>
    <mergeCell ref="H84:H86"/>
    <mergeCell ref="I84:J85"/>
    <mergeCell ref="I86:J86"/>
    <mergeCell ref="A84:A86"/>
    <mergeCell ref="E84:E86"/>
  </mergeCells>
  <pageMargins left="0.59055118110236227" right="0.59055118110236227" top="0.59055118110236227" bottom="0.59055118110236227" header="0" footer="0"/>
  <pageSetup paperSize="9" orientation="portrait" r:id="rId1"/>
  <rowBreaks count="2" manualBreakCount="2">
    <brk id="35" max="9" man="1"/>
    <brk id="69" max="9" man="1"/>
  </rowBreaks>
  <drawing r:id="rId2"/>
  <legacyDrawing r:id="rId3"/>
  <oleObjects>
    <oleObject progId="Equation.3" shapeId="4097" r:id="rId4"/>
    <oleObject progId="Equation.3" shapeId="4098" r:id="rId5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ปตร.น้ำฝายแม่สาว</vt:lpstr>
      <vt:lpstr>ปตร.น้ำฝายแม่สาว!Print_Area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7</dc:creator>
  <cp:lastModifiedBy>ppp</cp:lastModifiedBy>
  <cp:lastPrinted>2012-10-22T04:37:30Z</cp:lastPrinted>
  <dcterms:created xsi:type="dcterms:W3CDTF">2012-08-31T03:29:15Z</dcterms:created>
  <dcterms:modified xsi:type="dcterms:W3CDTF">2014-03-28T04:37:20Z</dcterms:modified>
</cp:coreProperties>
</file>