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9 ขวา" sheetId="2" r:id="rId1"/>
  </sheets>
  <definedNames>
    <definedName name="_xlnm.Print_Area" localSheetId="0">'แม่แฝก-แม่งัด 9 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<sst xmlns="http://schemas.openxmlformats.org/spreadsheetml/2006/main" count="90" uniqueCount="71">
  <si>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</si>
  <si>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</si>
  <si>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</si>
  <si>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</si>
  <si>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</si>
  <si>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</si>
  <si>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</si>
  <si>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</si>
  <si>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</si>
  <si>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</si>
  <si>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</si>
  <si>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</si>
  <si>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</si>
  <si>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</si>
  <si>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</si>
  <si>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</si>
  <si>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</si>
  <si>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</si>
  <si>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</si>
  <si>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</si>
  <si>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</si>
  <si>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</si>
  <si>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</si>
  <si>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</si>
  <si>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</si>
  <si>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</si>
  <si>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</si>
  <si>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</si>
  <si>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</si>
  <si>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</si>
  <si>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</si>
  <si>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</si>
  <si>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</si>
  <si>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</si>
  <si>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</si>
  <si>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</si>
  <si>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</si>
  <si>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</si>
  <si>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</si>
  <si>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</si>
  <si>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</si>
  <si>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</si>
  <si>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</si>
  <si>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</si>
  <si>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</si>
  <si>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</si>
  <si>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</si>
  <si>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</si>
  <si>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</si>
  <si>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</si>
  <si>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</si>
  <si>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</si>
  <si>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</si>
  <si>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</si>
  <si>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</si>
  <si>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</si>
  <si>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</si>
  <si>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</si>
  <si>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</si>
  <si>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</si>
  <si>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2555)</t>
  </si>
  <si>
    <t>สูง</t>
  </si>
  <si>
    <t>กว้าง</t>
  </si>
  <si>
    <t>เมตร (ร.ส.ม.)</t>
  </si>
  <si>
    <t>ท่อระบายน้ำปากคลองซอย 9 ขวา</t>
  </si>
  <si>
    <t>โครงการส่งน้ำและบำรุงรักษา แม่แฝก - แม่งัด</t>
  </si>
  <si>
    <t>22 + 098</t>
  </si>
  <si>
    <t>สันทราย</t>
  </si>
  <si>
    <t>เชียงใหม่</t>
  </si>
  <si>
    <t>N  2093500</t>
  </si>
  <si>
    <t>E  499750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</si>
</sst>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ท่อระบายน้ำปากคลองซอย 9 ขวา</a:t>
            </a:r>
            <a:r>
              <a:rPr lang="en-US" u="sng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 - แม่งัด</a:t>
            </a:r>
          </a:p>
        </c:rich>
      </c:tx>
      <c:layout>
        <c:manualLayout>
          <c:xMode val="edge"/>
          <c:yMode val="edge"/>
          <c:x val="0.14110868403619087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1131436680013998"/>
                  <c:y val="0.30244662503923586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'แม่แฝก-แม่งัด 9 ขวา'!$H$53:$H$56</c:f>
              <c:numCache>
                <c:formatCode>0.000</c:formatCode>
                <c:ptCount val="4"/>
                <c:pt idx="0">
                  <c:v>8.6499999999999986</c:v>
                </c:pt>
                <c:pt idx="1">
                  <c:v>4.25</c:v>
                </c:pt>
                <c:pt idx="2">
                  <c:v>2.7833333333333332</c:v>
                </c:pt>
                <c:pt idx="3">
                  <c:v>2.0125000000000002</c:v>
                </c:pt>
              </c:numCache>
            </c:numRef>
          </c:xVal>
          <c:yVal>
            <c:numRef>
              <c:f>'แม่แฝก-แม่งัด 9 ขวา'!$I$53:$I$56</c:f>
              <c:numCache>
                <c:formatCode>0.000</c:formatCode>
                <c:ptCount val="4"/>
                <c:pt idx="0">
                  <c:v>0.55726933935079848</c:v>
                </c:pt>
                <c:pt idx="1">
                  <c:v>0.53792372037064151</c:v>
                </c:pt>
                <c:pt idx="2">
                  <c:v>0.49187682834423946</c:v>
                </c:pt>
                <c:pt idx="3">
                  <c:v>0.42968945474951525</c:v>
                </c:pt>
              </c:numCache>
            </c:numRef>
          </c:yVal>
        </c:ser>
        <c:axId val="62453248"/>
        <c:axId val="62455168"/>
      </c:scatterChart>
      <c:valAx>
        <c:axId val="62453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455168"/>
        <c:crosses val="autoZero"/>
        <c:crossBetween val="midCat"/>
      </c:valAx>
      <c:valAx>
        <c:axId val="62455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45324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11" name="ตัวเชื่อมต่อตรง 10"/>
        <xdr:cNvCxnSpPr/>
      </xdr:nvCxnSpPr>
      <xdr:spPr>
        <a:xfrm flipV="1">
          <a:off x="32385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687160</xdr:colOff>
      <xdr:row>25</xdr:row>
      <xdr:rowOff>74839</xdr:rowOff>
    </xdr:from>
    <xdr:to>
      <xdr:col>7</xdr:col>
      <xdr:colOff>271911</xdr:colOff>
      <xdr:row>34</xdr:row>
      <xdr:rowOff>180409</xdr:rowOff>
    </xdr:to>
    <xdr:pic>
      <xdr:nvPicPr>
        <xdr:cNvPr id="13" name="รูปภาพ 12" descr="SAM_198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84589" y="6667500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2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60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1" t="s">
        <v>64</v>
      </c>
      <c r="G7" s="2" t="s">
        <v>4</v>
      </c>
    </row>
    <row r="8" spans="1:9" ht="21.2" customHeight="1">
      <c r="B8" s="2" t="s">
        <v>5</v>
      </c>
      <c r="D8" s="1" t="s">
        <v>65</v>
      </c>
      <c r="G8" s="2"/>
    </row>
    <row r="9" spans="1:9" ht="21.2" customHeight="1">
      <c r="B9" s="2" t="s">
        <v>6</v>
      </c>
      <c r="D9" s="1" t="s">
        <v>66</v>
      </c>
      <c r="G9" s="2" t="s">
        <v>7</v>
      </c>
    </row>
    <row r="10" spans="1:9" ht="21.2" customHeight="1">
      <c r="B10" s="2" t="s">
        <v>8</v>
      </c>
      <c r="D10" s="1" t="s">
        <v>67</v>
      </c>
      <c r="G10" s="2" t="s">
        <v>9</v>
      </c>
      <c r="H10" s="1" t="s">
        <v>68</v>
      </c>
    </row>
    <row r="11" spans="1:9" ht="21.2" customHeight="1">
      <c r="B11" s="2" t="s">
        <v>55</v>
      </c>
      <c r="D11" s="1" t="s">
        <v>69</v>
      </c>
      <c r="F11" s="1" t="s">
        <v>70</v>
      </c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62</v>
      </c>
      <c r="F17" s="7"/>
      <c r="G17" s="70">
        <v>1.5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69">
        <v>1.5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5">
        <v>0</v>
      </c>
      <c r="H21" s="1" t="s">
        <v>63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8">
        <v>1.73</v>
      </c>
      <c r="C53" s="22">
        <f t="shared" ref="C53:C56" si="0">$G$21</f>
        <v>0</v>
      </c>
      <c r="D53" s="22">
        <f>$B53-$C53</f>
        <v>1.73</v>
      </c>
      <c r="E53" s="25">
        <f>SQRT(2*9.81*D53)</f>
        <v>5.8260278063188125</v>
      </c>
      <c r="F53" s="68">
        <v>0.2</v>
      </c>
      <c r="G53" s="71">
        <v>0.97399999999999998</v>
      </c>
      <c r="H53" s="11">
        <f>D53/F53</f>
        <v>8.6499999999999986</v>
      </c>
      <c r="I53" s="11">
        <f>G53/(($G$16*$G$17)*F53*E53)</f>
        <v>0.55726933935079848</v>
      </c>
    </row>
    <row r="54" spans="1:9">
      <c r="A54" s="18">
        <v>2</v>
      </c>
      <c r="B54" s="43">
        <v>1.7</v>
      </c>
      <c r="C54" s="23">
        <f t="shared" si="0"/>
        <v>0</v>
      </c>
      <c r="D54" s="23">
        <f t="shared" ref="D54:D56" si="1">$B54-$C54</f>
        <v>1.7</v>
      </c>
      <c r="E54" s="26">
        <f t="shared" ref="E54:E56" si="2">SQRT(2*9.81*D54)</f>
        <v>5.7752922003999068</v>
      </c>
      <c r="F54" s="69">
        <v>0.4</v>
      </c>
      <c r="G54" s="72">
        <v>1.8640000000000001</v>
      </c>
      <c r="H54" s="12">
        <f t="shared" ref="H54:H56" si="3">D54/F54</f>
        <v>4.25</v>
      </c>
      <c r="I54" s="12">
        <f t="shared" ref="I54:I56" si="4">G54/(($G$16*$G$17)*F54*E54)</f>
        <v>0.53792372037064151</v>
      </c>
    </row>
    <row r="55" spans="1:9">
      <c r="A55" s="18">
        <v>3</v>
      </c>
      <c r="B55" s="43">
        <v>1.67</v>
      </c>
      <c r="C55" s="23">
        <f t="shared" si="0"/>
        <v>0</v>
      </c>
      <c r="D55" s="23">
        <f t="shared" si="1"/>
        <v>1.67</v>
      </c>
      <c r="E55" s="27">
        <f t="shared" si="2"/>
        <v>5.7241069172404524</v>
      </c>
      <c r="F55" s="43">
        <v>0.6</v>
      </c>
      <c r="G55" s="73">
        <v>2.5339999999999998</v>
      </c>
      <c r="H55" s="12">
        <f t="shared" si="3"/>
        <v>2.7833333333333332</v>
      </c>
      <c r="I55" s="12">
        <f t="shared" si="4"/>
        <v>0.49187682834423946</v>
      </c>
    </row>
    <row r="56" spans="1:9">
      <c r="A56" s="18">
        <v>4</v>
      </c>
      <c r="B56" s="43">
        <v>1.61</v>
      </c>
      <c r="C56" s="23">
        <f t="shared" si="0"/>
        <v>0</v>
      </c>
      <c r="D56" s="23">
        <f t="shared" si="1"/>
        <v>1.61</v>
      </c>
      <c r="E56" s="28">
        <f t="shared" si="2"/>
        <v>5.6203380681236608</v>
      </c>
      <c r="F56" s="70">
        <v>0.8</v>
      </c>
      <c r="G56" s="74">
        <v>2.8980000000000001</v>
      </c>
      <c r="H56" s="12">
        <f t="shared" si="3"/>
        <v>2.0125000000000002</v>
      </c>
      <c r="I56" s="12">
        <f t="shared" si="4"/>
        <v>0.42968945474951525</v>
      </c>
    </row>
    <row r="57" spans="1:9">
      <c r="A57" s="18"/>
      <c r="B57" s="43"/>
      <c r="C57" s="23"/>
      <c r="D57" s="23"/>
      <c r="E57" s="28"/>
      <c r="F57" s="43"/>
      <c r="G57" s="73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68">
        <v>1.73</v>
      </c>
      <c r="C87" s="15">
        <f t="shared" ref="C87:C90" si="5">$G$21</f>
        <v>0</v>
      </c>
      <c r="D87" s="15">
        <f>B87-C87</f>
        <v>1.73</v>
      </c>
      <c r="E87" s="68">
        <v>0.2</v>
      </c>
      <c r="F87" s="36">
        <f>D87/E87</f>
        <v>8.6499999999999986</v>
      </c>
      <c r="G87" s="61">
        <f>(0.0158*F87)+0.4341</f>
        <v>0.57077</v>
      </c>
      <c r="H87" s="86">
        <f>G87*($G$16*$G$17)*E87*(2*9.81*D87)^0.5</f>
        <v>0.99759656730377666</v>
      </c>
      <c r="I87" s="86"/>
    </row>
    <row r="88" spans="1:9" ht="21.2" customHeight="1">
      <c r="A88" s="46">
        <v>2</v>
      </c>
      <c r="B88" s="43">
        <v>1.7</v>
      </c>
      <c r="C88" s="16">
        <f t="shared" si="5"/>
        <v>0</v>
      </c>
      <c r="D88" s="16">
        <f t="shared" ref="D88:D90" si="6">B88-C88</f>
        <v>1.7</v>
      </c>
      <c r="E88" s="69">
        <v>0.4</v>
      </c>
      <c r="F88" s="37">
        <f t="shared" ref="F88:F90" si="7">D88/E88</f>
        <v>4.25</v>
      </c>
      <c r="G88" s="37">
        <f t="shared" ref="G88:G90" si="8">(0.0158*F88)+0.4341</f>
        <v>0.50124999999999997</v>
      </c>
      <c r="H88" s="87">
        <f t="shared" ref="H88:H90" si="9">G88*($G$16*$G$17)*E88*(2*9.81*D88)^0.5</f>
        <v>1.7369191292702721</v>
      </c>
      <c r="I88" s="87"/>
    </row>
    <row r="89" spans="1:9" ht="21.2" customHeight="1">
      <c r="A89" s="46">
        <v>3</v>
      </c>
      <c r="B89" s="43">
        <v>1.67</v>
      </c>
      <c r="C89" s="16">
        <f t="shared" si="5"/>
        <v>0</v>
      </c>
      <c r="D89" s="16">
        <f t="shared" si="6"/>
        <v>1.67</v>
      </c>
      <c r="E89" s="43">
        <v>0.6</v>
      </c>
      <c r="F89" s="37">
        <f t="shared" si="7"/>
        <v>2.7833333333333332</v>
      </c>
      <c r="G89" s="37">
        <f t="shared" si="8"/>
        <v>0.47807666666666665</v>
      </c>
      <c r="H89" s="87">
        <f t="shared" si="9"/>
        <v>2.4629057591741321</v>
      </c>
      <c r="I89" s="87"/>
    </row>
    <row r="90" spans="1:9" ht="21.2" customHeight="1">
      <c r="A90" s="46">
        <v>4</v>
      </c>
      <c r="B90" s="43">
        <v>1.61</v>
      </c>
      <c r="C90" s="16">
        <f t="shared" si="5"/>
        <v>0</v>
      </c>
      <c r="D90" s="16">
        <f t="shared" si="6"/>
        <v>1.61</v>
      </c>
      <c r="E90" s="70">
        <v>0.8</v>
      </c>
      <c r="F90" s="37">
        <f t="shared" si="7"/>
        <v>2.0125000000000002</v>
      </c>
      <c r="G90" s="37">
        <f t="shared" si="8"/>
        <v>0.46589749999999996</v>
      </c>
      <c r="H90" s="87">
        <f t="shared" si="9"/>
        <v>3.1422017461123715</v>
      </c>
      <c r="I90" s="87"/>
    </row>
    <row r="91" spans="1:9" ht="21.2" customHeight="1">
      <c r="A91" s="46"/>
      <c r="B91" s="43"/>
      <c r="C91" s="16"/>
      <c r="D91" s="16"/>
      <c r="E91" s="43"/>
      <c r="F91" s="37"/>
      <c r="G91" s="65"/>
      <c r="H91" s="87"/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9 ขวา</vt:lpstr>
      <vt:lpstr>'แม่แฝก-แม่งัด 9 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2014-03-28T07:19:22Z</dcterms:modified>
</cp:coreProperties>
</file>