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 7L-rmc" sheetId="4" r:id="rId1"/>
  </sheets>
  <definedNames>
    <definedName name="_xlnm.Print_Area" localSheetId="0">'ปตร.ปากคลอง 7L-rmc'!$A$1:$J$103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 s="1"/>
  <c r="D55"/>
  <c r="D56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<sst xmlns="http://schemas.openxmlformats.org/spreadsheetml/2006/main" count="95" uniqueCount="73">
  <si>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</si>
  <si>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</si>
  <si>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</si>
  <si>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</si>
  <si>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</si>
  <si>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</si>
  <si>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</si>
  <si>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</si>
  <si>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</si>
  <si>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</si>
  <si>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</si>
  <si>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</si>
  <si>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</si>
  <si>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</si>
  <si>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</si>
  <si>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</si>
  <si>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</si>
  <si>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</si>
  <si>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</si>
  <si>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</si>
  <si>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</si>
  <si>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</si>
  <si>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</si>
  <si>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</si>
  <si>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</si>
  <si>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</si>
  <si>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</si>
  <si>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</si>
  <si>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</si>
  <si>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</si>
  <si>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</si>
  <si>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</si>
  <si>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</si>
  <si>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</si>
  <si>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</si>
  <si>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</si>
  <si>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</si>
  <si>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</si>
  <si>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</si>
  <si>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</si>
  <si>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</si>
  <si>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</si>
  <si>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</si>
  <si>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</si>
  <si>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</si>
  <si>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</si>
  <si>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</si>
  <si>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</si>
  <si>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</si>
  <si>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</si>
  <si>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</si>
  <si>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</si>
  <si>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</si>
  <si>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</si>
  <si>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</si>
  <si>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</si>
  <si>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</si>
  <si>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</si>
  <si>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</si>
  <si>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</si>
  <si>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</si>
  <si>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</si>
  <si>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</si>
  <si>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โครงการส่งน้ำและบำรุงรักษา แม่กวง</t>
  </si>
  <si>
    <t xml:space="preserve">ปตร.ปากคลอง 7L - RMC </t>
  </si>
  <si>
    <t>8 + 900</t>
  </si>
  <si>
    <t>ดอยสะเก็ด</t>
  </si>
  <si>
    <t>เชียงใหม่</t>
  </si>
  <si>
    <t>N  2091065</t>
  </si>
  <si>
    <t xml:space="preserve">E  505358 </t>
  </si>
  <si>
    <t>เส้นผ่านศูนย์กลางท่อ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</si>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</sst>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	ปตร.ปากคลอง 7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-RMC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กม. 8+900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ส่งน้ำและบำรุงรักษา แม่กวง</a:t>
            </a:r>
          </a:p>
        </c:rich>
      </c:tx>
      <c:layout>
        <c:manualLayout>
          <c:xMode val="edge"/>
          <c:yMode val="edge"/>
          <c:x val="0.13744424052256632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075187969924809"/>
          <c:y val="0.149584689859832"/>
          <c:w val="0.85563909774436098"/>
          <c:h val="0.6703610175199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476838495600684E-2"/>
                  <c:y val="-0.24739740299253998"/>
                </c:manualLayout>
              </c:layout>
              <c:numFmt formatCode="General" sourceLinked="0"/>
            </c:trendlineLbl>
          </c:trendline>
          <c:xVal>
            <c:numRef>
              <c:f>'ปตร.ปากคลอง 7L-rmc'!$I$53:$I$56</c:f>
              <c:numCache>
                <c:formatCode>0.000</c:formatCode>
                <c:ptCount val="4"/>
                <c:pt idx="0">
                  <c:v>2.875</c:v>
                </c:pt>
                <c:pt idx="1">
                  <c:v>1.5</c:v>
                </c:pt>
                <c:pt idx="2">
                  <c:v>1.0833333333333335</c:v>
                </c:pt>
                <c:pt idx="3">
                  <c:v>0.87500000000000011</c:v>
                </c:pt>
              </c:numCache>
            </c:numRef>
          </c:xVal>
          <c:yVal>
            <c:numRef>
              <c:f>'ปตร.ปากคลอง 7L-rmc'!$J$53:$J$56</c:f>
              <c:numCache>
                <c:formatCode>0.000</c:formatCode>
                <c:ptCount val="4"/>
                <c:pt idx="0">
                  <c:v>0.18743844216977154</c:v>
                </c:pt>
                <c:pt idx="1">
                  <c:v>0.20822712209353023</c:v>
                </c:pt>
                <c:pt idx="2">
                  <c:v>0.28652923062171187</c:v>
                </c:pt>
                <c:pt idx="3">
                  <c:v>0.36208416069658578</c:v>
                </c:pt>
              </c:numCache>
            </c:numRef>
          </c:yVal>
        </c:ser>
        <c:axId val="60206080"/>
        <c:axId val="60224640"/>
      </c:scatterChart>
      <c:valAx>
        <c:axId val="60206080"/>
        <c:scaling>
          <c:logBase val="10"/>
          <c:orientation val="minMax"/>
          <c:max val="10"/>
          <c:min val="0.1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224640"/>
        <c:crossesAt val="0.1"/>
        <c:crossBetween val="midCat"/>
      </c:valAx>
      <c:valAx>
        <c:axId val="60224640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/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206080"/>
        <c:crossesAt val="0.1"/>
        <c:crossBetween val="midCat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409575</xdr:colOff>
      <xdr:row>2</xdr:row>
      <xdr:rowOff>123825</xdr:rowOff>
    </xdr:to>
    <xdr:pic>
      <xdr:nvPicPr>
        <xdr:cNvPr id="4244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647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488950</xdr:colOff>
      <xdr:row>15</xdr:row>
      <xdr:rowOff>0</xdr:rowOff>
    </xdr:from>
    <xdr:to>
      <xdr:col>2</xdr:col>
      <xdr:colOff>631825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74775" y="3984625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47625</xdr:rowOff>
    </xdr:from>
    <xdr:to>
      <xdr:col>9</xdr:col>
      <xdr:colOff>495300</xdr:colOff>
      <xdr:row>80</xdr:row>
      <xdr:rowOff>133350</xdr:rowOff>
    </xdr:to>
    <xdr:graphicFrame macro="">
      <xdr:nvGraphicFramePr>
        <xdr:cNvPr id="4246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187325</xdr:colOff>
      <xdr:row>36</xdr:row>
      <xdr:rowOff>47625</xdr:rowOff>
    </xdr:from>
    <xdr:to>
      <xdr:col>1</xdr:col>
      <xdr:colOff>330200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412750" y="959485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196850</xdr:colOff>
      <xdr:row>37</xdr:row>
      <xdr:rowOff>50800</xdr:rowOff>
    </xdr:from>
    <xdr:to>
      <xdr:col>1</xdr:col>
      <xdr:colOff>339725</xdr:colOff>
      <xdr:row>37</xdr:row>
      <xdr:rowOff>231775</xdr:rowOff>
    </xdr:to>
    <xdr:cxnSp macro="">
      <xdr:nvCxnSpPr>
        <xdr:cNvPr id="10" name="ตัวเชื่อมต่อตรง 9"/>
        <xdr:cNvCxnSpPr/>
      </xdr:nvCxnSpPr>
      <xdr:spPr>
        <a:xfrm flipV="1">
          <a:off x="422275" y="986790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371475</xdr:colOff>
      <xdr:row>40</xdr:row>
      <xdr:rowOff>28575</xdr:rowOff>
    </xdr:to>
    <xdr:pic>
      <xdr:nvPicPr>
        <xdr:cNvPr id="4249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09900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25</xdr:row>
      <xdr:rowOff>66675</xdr:rowOff>
    </xdr:from>
    <xdr:to>
      <xdr:col>7</xdr:col>
      <xdr:colOff>397722</xdr:colOff>
      <xdr:row>34</xdr:row>
      <xdr:rowOff>186375</xdr:rowOff>
    </xdr:to>
    <xdr:pic>
      <xdr:nvPicPr>
        <xdr:cNvPr id="11" name="รูปภาพ 10" descr="SAM_2078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85925" y="6686550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57150</xdr:colOff>
      <xdr:row>10</xdr:row>
      <xdr:rowOff>247650</xdr:rowOff>
    </xdr:from>
    <xdr:to>
      <xdr:col>5</xdr:col>
      <xdr:colOff>200025</xdr:colOff>
      <xdr:row>11</xdr:row>
      <xdr:rowOff>161925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BreakPreview" topLeftCell="A54" zoomScale="130" zoomScaleSheetLayoutView="130" workbookViewId="0">
      <selection activeCell="F94" sqref="F94"/>
    </sheetView>
  </sheetViews>
  <sheetFormatPr defaultRowHeight="24"/>
  <cols>
    <col min="1" max="1" width="3.75" style="1" customWidth="1"/>
    <col min="2" max="3" width="10.625" style="1" customWidth="1"/>
    <col min="4" max="5" width="8.37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7" t="s">
        <v>0</v>
      </c>
      <c r="C1" s="77"/>
      <c r="D1" s="77"/>
      <c r="E1" s="77"/>
      <c r="F1" s="77"/>
      <c r="G1" s="77"/>
      <c r="H1" s="77"/>
      <c r="I1" s="77"/>
      <c r="J1" s="77"/>
    </row>
    <row r="2" spans="1:10" ht="22.5" customHeight="1">
      <c r="B2" s="78" t="s">
        <v>42</v>
      </c>
      <c r="C2" s="78"/>
      <c r="D2" s="78"/>
      <c r="E2" s="78"/>
      <c r="F2" s="78"/>
      <c r="G2" s="78"/>
      <c r="H2" s="78"/>
      <c r="I2" s="78"/>
      <c r="J2" s="78"/>
    </row>
    <row r="3" spans="1:10" ht="21" customHeight="1">
      <c r="B3" s="79" t="s">
        <v>1</v>
      </c>
      <c r="C3" s="79"/>
      <c r="D3" s="79"/>
      <c r="E3" s="79"/>
      <c r="F3" s="79"/>
      <c r="G3" s="79"/>
      <c r="H3" s="79"/>
      <c r="I3" s="79"/>
      <c r="J3" s="79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63</v>
      </c>
      <c r="G8" s="2"/>
    </row>
    <row r="9" spans="1:10" ht="21.2" customHeight="1">
      <c r="B9" s="2" t="s">
        <v>7</v>
      </c>
      <c r="D9" s="1" t="s">
        <v>65</v>
      </c>
      <c r="G9" s="2" t="s">
        <v>8</v>
      </c>
    </row>
    <row r="10" spans="1:10" ht="21.2" customHeight="1">
      <c r="B10" s="2" t="s">
        <v>9</v>
      </c>
      <c r="D10" s="1" t="s">
        <v>66</v>
      </c>
      <c r="G10" s="2" t="s">
        <v>10</v>
      </c>
      <c r="H10" s="1" t="s">
        <v>67</v>
      </c>
    </row>
    <row r="11" spans="1:10" ht="21.2" customHeight="1">
      <c r="B11" s="2" t="s">
        <v>57</v>
      </c>
      <c r="D11" s="1" t="s">
        <v>68</v>
      </c>
      <c r="F11" s="1" t="s">
        <v>69</v>
      </c>
    </row>
    <row r="12" spans="1:10" ht="21.2" customHeight="1">
      <c r="B12" s="2" t="s">
        <v>44</v>
      </c>
      <c r="D12" s="1" t="s">
        <v>45</v>
      </c>
      <c r="F12" s="63" t="s">
        <v>72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58</v>
      </c>
      <c r="H16" s="3">
        <v>1</v>
      </c>
      <c r="I16" s="1" t="s">
        <v>21</v>
      </c>
    </row>
    <row r="17" spans="1:10" ht="21.2" customHeight="1">
      <c r="B17" s="2"/>
      <c r="D17" s="1" t="s">
        <v>23</v>
      </c>
      <c r="E17" s="5" t="s">
        <v>70</v>
      </c>
      <c r="G17" s="8"/>
      <c r="H17" s="10">
        <v>0.3</v>
      </c>
      <c r="I17" s="1" t="s">
        <v>22</v>
      </c>
    </row>
    <row r="18" spans="1:10" ht="21.2" customHeight="1">
      <c r="B18" s="2"/>
      <c r="E18" s="7" t="s">
        <v>33</v>
      </c>
      <c r="G18" s="6"/>
      <c r="H18" s="61" t="s">
        <v>47</v>
      </c>
      <c r="I18" s="1" t="s">
        <v>22</v>
      </c>
    </row>
    <row r="19" spans="1:10" ht="21.2" customHeight="1">
      <c r="B19" s="2" t="s">
        <v>24</v>
      </c>
      <c r="H19" s="61" t="s">
        <v>47</v>
      </c>
      <c r="I19" s="1" t="s">
        <v>26</v>
      </c>
    </row>
    <row r="20" spans="1:10" ht="21.2" customHeight="1">
      <c r="B20" s="2" t="s">
        <v>25</v>
      </c>
      <c r="H20" s="61" t="s">
        <v>47</v>
      </c>
      <c r="I20" s="1" t="s">
        <v>26</v>
      </c>
    </row>
    <row r="21" spans="1:10" ht="21.2" customHeight="1">
      <c r="B21" s="59" t="s">
        <v>12</v>
      </c>
      <c r="H21" s="10">
        <v>0</v>
      </c>
      <c r="I21" s="1" t="s">
        <v>71</v>
      </c>
    </row>
    <row r="22" spans="1:10" ht="21.2" customHeight="1">
      <c r="B22" s="2" t="s">
        <v>27</v>
      </c>
      <c r="H22" s="61" t="s">
        <v>47</v>
      </c>
      <c r="I22" s="1" t="s">
        <v>28</v>
      </c>
    </row>
    <row r="23" spans="1:10" ht="21.2" customHeight="1">
      <c r="B23" s="2" t="s">
        <v>46</v>
      </c>
      <c r="H23" s="3" t="s">
        <v>47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21.2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</row>
    <row r="28" spans="1:10" ht="21.2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21.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1.2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21.2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0" ht="21.2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21.2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21.2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1.2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</row>
    <row r="36" spans="1:10">
      <c r="A36" s="60">
        <v>2</v>
      </c>
      <c r="B36" s="2" t="s">
        <v>30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0" t="s">
        <v>38</v>
      </c>
      <c r="B50" s="36" t="s">
        <v>13</v>
      </c>
      <c r="C50" s="36" t="s">
        <v>13</v>
      </c>
      <c r="D50" s="70" t="s">
        <v>62</v>
      </c>
      <c r="E50" s="36"/>
      <c r="F50" s="70" t="s">
        <v>53</v>
      </c>
      <c r="G50" s="62" t="s">
        <v>14</v>
      </c>
      <c r="H50" s="70" t="s">
        <v>17</v>
      </c>
      <c r="I50" s="70" t="s">
        <v>56</v>
      </c>
      <c r="J50" s="70" t="s">
        <v>52</v>
      </c>
    </row>
    <row r="51" spans="1:10" ht="19.7" customHeight="1">
      <c r="A51" s="71"/>
      <c r="B51" s="40" t="s">
        <v>15</v>
      </c>
      <c r="C51" s="40" t="s">
        <v>51</v>
      </c>
      <c r="D51" s="71"/>
      <c r="E51" s="37"/>
      <c r="F51" s="71"/>
      <c r="G51" s="40" t="s">
        <v>16</v>
      </c>
      <c r="H51" s="81"/>
      <c r="I51" s="71"/>
      <c r="J51" s="71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37</v>
      </c>
      <c r="I52" s="37"/>
      <c r="J52" s="38"/>
    </row>
    <row r="53" spans="1:10">
      <c r="A53" s="55">
        <v>1</v>
      </c>
      <c r="B53" s="35">
        <v>0.34</v>
      </c>
      <c r="C53" s="47">
        <v>0.23</v>
      </c>
      <c r="D53" s="20">
        <f>B53-C53</f>
        <v>0.11000000000000001</v>
      </c>
      <c r="E53" s="23">
        <f>SQRT(2*9.81*D53)</f>
        <v>1.4690813456034353</v>
      </c>
      <c r="F53" s="23">
        <f>C53-$H$21</f>
        <v>0.23</v>
      </c>
      <c r="G53" s="35">
        <v>0.08</v>
      </c>
      <c r="H53" s="64">
        <v>1.9E-2</v>
      </c>
      <c r="I53" s="11">
        <f>F53/G53</f>
        <v>2.875</v>
      </c>
      <c r="J53" s="11">
        <f>H53/(($H$16*$H$17)*F53*E53)</f>
        <v>0.18743844216977154</v>
      </c>
    </row>
    <row r="54" spans="1:10">
      <c r="A54" s="56">
        <v>2</v>
      </c>
      <c r="B54" s="34">
        <v>0.34</v>
      </c>
      <c r="C54" s="48">
        <v>0.24</v>
      </c>
      <c r="D54" s="21">
        <f>B54-C54</f>
        <v>0.10000000000000003</v>
      </c>
      <c r="E54" s="24">
        <f>SQRT(2*9.81*D54)</f>
        <v>1.4007141035914505</v>
      </c>
      <c r="F54" s="25">
        <f>C54-$H$21</f>
        <v>0.24</v>
      </c>
      <c r="G54" s="28">
        <v>0.16</v>
      </c>
      <c r="H54" s="65">
        <v>2.1000000000000001E-2</v>
      </c>
      <c r="I54" s="12">
        <f>F54/G54</f>
        <v>1.5</v>
      </c>
      <c r="J54" s="12">
        <f>H54/(($H$16*$H$17)*F54*E54)</f>
        <v>0.20822712209353023</v>
      </c>
    </row>
    <row r="55" spans="1:10">
      <c r="A55" s="56">
        <v>3</v>
      </c>
      <c r="B55" s="34">
        <v>0.34</v>
      </c>
      <c r="C55" s="48">
        <v>0.26</v>
      </c>
      <c r="D55" s="21">
        <f>B55-C55</f>
        <v>8.0000000000000016E-2</v>
      </c>
      <c r="E55" s="25">
        <f>SQRT(2*9.81*D55)</f>
        <v>1.2528367810692662</v>
      </c>
      <c r="F55" s="25">
        <f>C55-$H$21</f>
        <v>0.26</v>
      </c>
      <c r="G55" s="34">
        <v>0.24</v>
      </c>
      <c r="H55" s="66">
        <v>2.8000000000000001E-2</v>
      </c>
      <c r="I55" s="12">
        <f>F55/G55</f>
        <v>1.0833333333333335</v>
      </c>
      <c r="J55" s="12">
        <f>H55/(($H$16*$H$17)*F55*E55)</f>
        <v>0.28652923062171187</v>
      </c>
    </row>
    <row r="56" spans="1:10">
      <c r="A56" s="56">
        <v>4</v>
      </c>
      <c r="B56" s="34">
        <v>0.34</v>
      </c>
      <c r="C56" s="48">
        <v>0.28000000000000003</v>
      </c>
      <c r="D56" s="21">
        <f>B56-C56</f>
        <v>0.06</v>
      </c>
      <c r="E56" s="26">
        <f>SQRT(2*9.81*D56)</f>
        <v>1.0849884792015074</v>
      </c>
      <c r="F56" s="25">
        <f>C56-$H$21</f>
        <v>0.28000000000000003</v>
      </c>
      <c r="G56" s="10">
        <v>0.32</v>
      </c>
      <c r="H56" s="67">
        <v>3.3000000000000002E-2</v>
      </c>
      <c r="I56" s="12">
        <f>F56/G56</f>
        <v>0.87500000000000011</v>
      </c>
      <c r="J56" s="12">
        <f>H56/(($H$16*$H$17)*F56*E56)</f>
        <v>0.36208416069658578</v>
      </c>
    </row>
    <row r="57" spans="1:10">
      <c r="A57" s="56"/>
      <c r="B57" s="34"/>
      <c r="C57" s="48"/>
      <c r="D57" s="21"/>
      <c r="E57" s="25"/>
      <c r="F57" s="25"/>
      <c r="G57" s="34"/>
      <c r="H57" s="34"/>
      <c r="I57" s="12"/>
      <c r="J57" s="12"/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72"/>
      <c r="B70" s="72"/>
      <c r="C70" s="72"/>
      <c r="D70" s="72"/>
      <c r="E70" s="72"/>
      <c r="F70" s="72"/>
      <c r="G70" s="72"/>
      <c r="H70" s="72"/>
      <c r="I70" s="72"/>
      <c r="J70" s="72"/>
    </row>
    <row r="71" spans="1:10">
      <c r="A71" s="72"/>
      <c r="B71" s="72"/>
      <c r="C71" s="72"/>
      <c r="D71" s="72"/>
      <c r="E71" s="72"/>
      <c r="F71" s="72"/>
      <c r="G71" s="72"/>
      <c r="H71" s="72"/>
      <c r="I71" s="72"/>
      <c r="J71" s="72"/>
    </row>
    <row r="72" spans="1:10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>
      <c r="A73" s="72"/>
      <c r="B73" s="72"/>
      <c r="C73" s="72"/>
      <c r="D73" s="72"/>
      <c r="E73" s="72"/>
      <c r="F73" s="72"/>
      <c r="G73" s="72"/>
      <c r="H73" s="72"/>
      <c r="I73" s="72"/>
      <c r="J73" s="72"/>
    </row>
    <row r="74" spans="1:10">
      <c r="A74" s="72"/>
      <c r="B74" s="72"/>
      <c r="C74" s="72"/>
      <c r="D74" s="72"/>
      <c r="E74" s="72"/>
      <c r="F74" s="72"/>
      <c r="G74" s="72"/>
      <c r="H74" s="72"/>
      <c r="I74" s="72"/>
      <c r="J74" s="72"/>
    </row>
    <row r="75" spans="1:10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spans="1:10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 spans="1:10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>
      <c r="A78" s="72"/>
      <c r="B78" s="72"/>
      <c r="C78" s="72"/>
      <c r="D78" s="72"/>
      <c r="E78" s="72"/>
      <c r="F78" s="72"/>
      <c r="G78" s="72"/>
      <c r="H78" s="72"/>
      <c r="I78" s="72"/>
      <c r="J78" s="72"/>
    </row>
    <row r="79" spans="1:10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 spans="1:10">
      <c r="A80" s="72"/>
      <c r="B80" s="72"/>
      <c r="C80" s="72"/>
      <c r="D80" s="72"/>
      <c r="E80" s="72"/>
      <c r="F80" s="72"/>
      <c r="G80" s="72"/>
      <c r="H80" s="72"/>
      <c r="I80" s="72"/>
      <c r="J80" s="72"/>
    </row>
    <row r="81" spans="1:10">
      <c r="A81" s="72"/>
      <c r="B81" s="72"/>
      <c r="C81" s="72"/>
      <c r="D81" s="72"/>
      <c r="E81" s="72"/>
      <c r="F81" s="72"/>
      <c r="G81" s="72"/>
      <c r="H81" s="72"/>
      <c r="I81" s="72"/>
      <c r="J81" s="72"/>
    </row>
    <row r="82" spans="1:10">
      <c r="A82" s="60">
        <v>3</v>
      </c>
      <c r="B82" s="2" t="s">
        <v>39</v>
      </c>
    </row>
    <row r="83" spans="1:10" ht="11.25" customHeight="1" thickBot="1"/>
    <row r="84" spans="1:10" ht="19.7" customHeight="1">
      <c r="A84" s="70" t="s">
        <v>38</v>
      </c>
      <c r="B84" s="41" t="s">
        <v>13</v>
      </c>
      <c r="C84" s="36" t="s">
        <v>13</v>
      </c>
      <c r="D84" s="70" t="s">
        <v>53</v>
      </c>
      <c r="E84" s="70" t="s">
        <v>62</v>
      </c>
      <c r="F84" s="41" t="s">
        <v>14</v>
      </c>
      <c r="G84" s="70" t="s">
        <v>54</v>
      </c>
      <c r="H84" s="70" t="s">
        <v>55</v>
      </c>
      <c r="I84" s="70" t="s">
        <v>41</v>
      </c>
      <c r="J84" s="70"/>
    </row>
    <row r="85" spans="1:10" ht="19.7" customHeight="1">
      <c r="A85" s="71"/>
      <c r="B85" s="42" t="s">
        <v>15</v>
      </c>
      <c r="C85" s="40" t="s">
        <v>51</v>
      </c>
      <c r="D85" s="71"/>
      <c r="E85" s="71"/>
      <c r="F85" s="42" t="s">
        <v>16</v>
      </c>
      <c r="G85" s="71"/>
      <c r="H85" s="71"/>
      <c r="I85" s="71"/>
      <c r="J85" s="71"/>
    </row>
    <row r="86" spans="1:10" ht="19.7" customHeight="1" thickBot="1">
      <c r="A86" s="73"/>
      <c r="B86" s="43" t="s">
        <v>18</v>
      </c>
      <c r="C86" s="39" t="s">
        <v>18</v>
      </c>
      <c r="D86" s="73"/>
      <c r="E86" s="73"/>
      <c r="F86" s="51" t="s">
        <v>19</v>
      </c>
      <c r="G86" s="73"/>
      <c r="H86" s="73"/>
      <c r="I86" s="75" t="s">
        <v>37</v>
      </c>
      <c r="J86" s="75"/>
    </row>
    <row r="87" spans="1:10" ht="21.2" customHeight="1">
      <c r="A87" s="55">
        <v>1</v>
      </c>
      <c r="B87" s="44">
        <v>0.34</v>
      </c>
      <c r="C87" s="52">
        <v>0.23</v>
      </c>
      <c r="D87" s="15">
        <f>C87-$H$21</f>
        <v>0.23</v>
      </c>
      <c r="E87" s="15">
        <f>B87-C87</f>
        <v>0.11000000000000001</v>
      </c>
      <c r="F87" s="44">
        <v>0.08</v>
      </c>
      <c r="G87" s="30">
        <f>D87/F87</f>
        <v>2.875</v>
      </c>
      <c r="H87" s="68">
        <f>(-0.072*G87)+0.375</f>
        <v>0.16800000000000001</v>
      </c>
      <c r="I87" s="76">
        <f>H87*($H$16*$H$17)*D87*(2*9.81*E87)^0.5</f>
        <v>1.7029590958235023E-2</v>
      </c>
      <c r="J87" s="76"/>
    </row>
    <row r="88" spans="1:10" ht="21.2" customHeight="1">
      <c r="A88" s="56">
        <v>2</v>
      </c>
      <c r="B88" s="45">
        <v>0.34</v>
      </c>
      <c r="C88" s="53">
        <v>0.24</v>
      </c>
      <c r="D88" s="16">
        <f>C88-$H$21</f>
        <v>0.24</v>
      </c>
      <c r="E88" s="16">
        <f>B88-C88</f>
        <v>0.10000000000000003</v>
      </c>
      <c r="F88" s="28">
        <v>0.16</v>
      </c>
      <c r="G88" s="31">
        <f>D88/F88</f>
        <v>1.5</v>
      </c>
      <c r="H88" s="31">
        <f t="shared" ref="H88:H90" si="0">(-0.072*G88)+0.375</f>
        <v>0.26700000000000002</v>
      </c>
      <c r="I88" s="69">
        <f>H88*($H$16*$H$17)*D88*(2*9.81*E88)^0.5</f>
        <v>2.6927327927442048E-2</v>
      </c>
      <c r="J88" s="69"/>
    </row>
    <row r="89" spans="1:10" ht="21.2" customHeight="1">
      <c r="A89" s="56">
        <v>3</v>
      </c>
      <c r="B89" s="45">
        <v>0.34</v>
      </c>
      <c r="C89" s="53">
        <v>0.26</v>
      </c>
      <c r="D89" s="16">
        <f>C89-$H$21</f>
        <v>0.26</v>
      </c>
      <c r="E89" s="16">
        <f>B89-C89</f>
        <v>8.0000000000000016E-2</v>
      </c>
      <c r="F89" s="45">
        <v>0.24</v>
      </c>
      <c r="G89" s="31">
        <f>D89/F89</f>
        <v>1.0833333333333335</v>
      </c>
      <c r="H89" s="31">
        <f t="shared" si="0"/>
        <v>0.29699999999999999</v>
      </c>
      <c r="I89" s="69">
        <f>H89*($H$16*$H$17)*D89*(2*9.81*E89)^0.5</f>
        <v>2.9023216870250619E-2</v>
      </c>
      <c r="J89" s="69"/>
    </row>
    <row r="90" spans="1:10" ht="21.2" customHeight="1">
      <c r="A90" s="56">
        <v>4</v>
      </c>
      <c r="B90" s="45">
        <v>0.34</v>
      </c>
      <c r="C90" s="53">
        <v>0.28000000000000003</v>
      </c>
      <c r="D90" s="16">
        <f>C90-$H$21</f>
        <v>0.28000000000000003</v>
      </c>
      <c r="E90" s="16">
        <f>B90-C90</f>
        <v>0.06</v>
      </c>
      <c r="F90" s="10">
        <v>0.32</v>
      </c>
      <c r="G90" s="31">
        <f>D90/F90</f>
        <v>0.87500000000000011</v>
      </c>
      <c r="H90" s="82">
        <f t="shared" si="0"/>
        <v>0.312</v>
      </c>
      <c r="I90" s="69">
        <f>H90*($H$16*$H$17)*D90*(2*9.81*E90)^0.5</f>
        <v>2.8435378062913109E-2</v>
      </c>
      <c r="J90" s="69"/>
    </row>
    <row r="91" spans="1:10" ht="21.2" customHeight="1">
      <c r="A91" s="56"/>
      <c r="B91" s="45"/>
      <c r="C91" s="53"/>
      <c r="D91" s="16"/>
      <c r="E91" s="16"/>
      <c r="F91" s="34"/>
      <c r="G91" s="31"/>
      <c r="H91" s="31"/>
      <c r="I91" s="69"/>
      <c r="J91" s="69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69"/>
      <c r="J92" s="69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69"/>
      <c r="J93" s="69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69"/>
      <c r="J94" s="69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69"/>
      <c r="J95" s="69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69"/>
      <c r="J96" s="69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69"/>
      <c r="J97" s="69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69"/>
      <c r="J98" s="69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69"/>
      <c r="J99" s="69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69"/>
      <c r="J100" s="69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74"/>
      <c r="J101" s="74"/>
    </row>
    <row r="102" spans="1:10" ht="21.2" customHeight="1">
      <c r="A102" s="14" t="s">
        <v>43</v>
      </c>
    </row>
    <row r="103" spans="1:10" ht="21.2" customHeight="1">
      <c r="B103" s="14" t="s">
        <v>40</v>
      </c>
    </row>
  </sheetData>
  <mergeCells count="33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I101:J101"/>
    <mergeCell ref="I96:J96"/>
    <mergeCell ref="I97:J97"/>
    <mergeCell ref="I98:J98"/>
    <mergeCell ref="I93:J93"/>
    <mergeCell ref="I94:J94"/>
    <mergeCell ref="I95:J95"/>
    <mergeCell ref="F50:F51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92:J92"/>
    <mergeCell ref="I88:J88"/>
    <mergeCell ref="I99:J99"/>
    <mergeCell ref="I100:J100"/>
    <mergeCell ref="I89:J89"/>
  </mergeCells>
  <pageMargins left="0.59055118110236227" right="0.59055118110236227" top="0.59055118110236227" bottom="0.59055118110236227" header="0" footer="0"/>
  <pageSetup paperSize="9" orientation="portrait" r:id="rId1"/>
  <rowBreaks count="2" manualBreakCount="2">
    <brk id="35" max="9" man="1"/>
    <brk id="69" max="9" man="1"/>
  </rowBreaks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 7L-rmc</vt:lpstr>
      <vt:lpstr>'ปตร.ปากคลอง 7L-rmc'!Print_Area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2012-10-22T04:32:23Z</cp:lastPrinted>
  <dcterms:created xsi:type="dcterms:W3CDTF">2012-08-31T03:29:15Z</dcterms:created>
  <dcterms:modified xsi:type="dcterms:W3CDTF">2014-03-28T07:49:56Z</dcterms:modified>
</cp:coreProperties>
</file>