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ายแม่สะเรียง LMC" sheetId="2" r:id="rId1"/>
  </sheets>
  <definedNames>
    <definedName name="_xlnm.Print_Area" localSheetId="0">'ฝายแม่สะเรียง LMC'!$A$1:$I$103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<sst xmlns="http://schemas.openxmlformats.org/spreadsheetml/2006/main" count="88" uniqueCount="71">
  <si>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</si>
  <si>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</si>
  <si>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</si>
  <si>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</si>
  <si>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</si>
  <si>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</si>
  <si>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</si>
  <si>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</si>
  <si>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</si>
  <si>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</si>
  <si>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</si>
  <si>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</si>
  <si>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</si>
  <si>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</si>
  <si>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</si>
  <si>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</si>
  <si>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</si>
  <si>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</si>
  <si>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</si>
  <si>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</si>
  <si>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</si>
  <si>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</si>
  <si>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</si>
  <si>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</si>
  <si>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</si>
  <si>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</si>
  <si>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</si>
  <si>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</si>
  <si>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</si>
  <si>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</si>
  <si>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</si>
  <si>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</si>
  <si>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</si>
  <si>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</si>
  <si>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</si>
  <si>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</si>
  <si>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</si>
  <si>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</si>
  <si>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</si>
  <si>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</si>
  <si>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</si>
  <si>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</si>
  <si>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</si>
  <si>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</si>
  <si>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</si>
  <si>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</si>
  <si>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</si>
  <si>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</si>
  <si>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</si>
  <si>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</si>
  <si>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</si>
  <si>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</si>
  <si>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</si>
  <si>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</si>
  <si>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</si>
  <si>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</si>
  <si>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</si>
  <si>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</si>
  <si>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</si>
  <si>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</si>
  <si>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(งบประมาณเงินทุนหมุนเวียนเพื่อการชลประทาน ปี 2555)</t>
  </si>
  <si>
    <t>สูง</t>
  </si>
  <si>
    <t>กว้าง</t>
  </si>
  <si>
    <t>เมตร (ร.ส.ม.)</t>
  </si>
  <si>
    <t>ฝายแม่สะเรียง ทรบ. ปากคลองฝั่งซ้าย</t>
  </si>
  <si>
    <t>โครงการชลประทานแม่ฮ่องสอน</t>
  </si>
  <si>
    <t xml:space="preserve"> 0+000</t>
  </si>
  <si>
    <t>แม่สะเรียง</t>
  </si>
  <si>
    <t>แม่ฮ่องสอน</t>
  </si>
  <si>
    <t>N  2008400</t>
  </si>
  <si>
    <t>E  389500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</si>
</sst>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ฝายแม่สะเรียง ทรบ. ปากคลองฝั่งซ้าย</a:t>
            </a:r>
            <a:r>
              <a:rPr lang="en-US" u="sng"/>
              <a:t> </a:t>
            </a:r>
            <a:r>
              <a:rPr lang="th-TH"/>
              <a:t>โครงการ </a:t>
            </a:r>
            <a:r>
              <a:rPr lang="th-TH" u="sng"/>
              <a:t>ชลประทานแม่ฮ่องสอน</a:t>
            </a:r>
          </a:p>
        </c:rich>
      </c:tx>
      <c:layout>
        <c:manualLayout>
          <c:xMode val="edge"/>
          <c:yMode val="edge"/>
          <c:x val="0.16315435154965105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7735539099419491"/>
                  <c:y val="-9.9463673290686644E-2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xVal>
            <c:numRef>
              <c:f>'ฝายแม่สะเรียง LMC'!$H$53:$H$56</c:f>
              <c:numCache>
                <c:formatCode>0.000</c:formatCode>
                <c:ptCount val="4"/>
                <c:pt idx="0">
                  <c:v>9.2499999999999716</c:v>
                </c:pt>
                <c:pt idx="1">
                  <c:v>4.5000000000000284</c:v>
                </c:pt>
                <c:pt idx="2">
                  <c:v>2.8333333333333144</c:v>
                </c:pt>
                <c:pt idx="3">
                  <c:v>2.0374999999999943</c:v>
                </c:pt>
              </c:numCache>
            </c:numRef>
          </c:xVal>
          <c:yVal>
            <c:numRef>
              <c:f>'ฝายแม่สะเรียง LMC'!$I$53:$I$56</c:f>
              <c:numCache>
                <c:formatCode>0.000</c:formatCode>
                <c:ptCount val="4"/>
                <c:pt idx="0">
                  <c:v>1.8969530461356847E-2</c:v>
                </c:pt>
                <c:pt idx="1">
                  <c:v>0.13807394535152157</c:v>
                </c:pt>
                <c:pt idx="2">
                  <c:v>0.16325704572867472</c:v>
                </c:pt>
                <c:pt idx="3">
                  <c:v>0.13878021267063576</c:v>
                </c:pt>
              </c:numCache>
            </c:numRef>
          </c:yVal>
        </c:ser>
        <c:axId val="64165376"/>
        <c:axId val="64167296"/>
      </c:scatterChart>
      <c:valAx>
        <c:axId val="6416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23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167296"/>
        <c:crosses val="autoZero"/>
        <c:crossBetween val="midCat"/>
      </c:valAx>
      <c:valAx>
        <c:axId val="6416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4165376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10</xdr:row>
      <xdr:rowOff>257175</xdr:rowOff>
    </xdr:from>
    <xdr:to>
      <xdr:col>5</xdr:col>
      <xdr:colOff>180975</xdr:colOff>
      <xdr:row>11</xdr:row>
      <xdr:rowOff>171450</xdr:rowOff>
    </xdr:to>
    <xdr:cxnSp macro="">
      <xdr:nvCxnSpPr>
        <xdr:cNvPr id="20" name="ตัวเชื่อมต่อตรง 19"/>
        <xdr:cNvCxnSpPr/>
      </xdr:nvCxnSpPr>
      <xdr:spPr>
        <a:xfrm flipV="1">
          <a:off x="3238500" y="30670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659946</xdr:colOff>
      <xdr:row>25</xdr:row>
      <xdr:rowOff>61232</xdr:rowOff>
    </xdr:from>
    <xdr:to>
      <xdr:col>7</xdr:col>
      <xdr:colOff>247139</xdr:colOff>
      <xdr:row>34</xdr:row>
      <xdr:rowOff>221754</xdr:rowOff>
    </xdr:to>
    <xdr:pic>
      <xdr:nvPicPr>
        <xdr:cNvPr id="21" name="รูปภาพ 20" descr="SAM_133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57375" y="6653893"/>
          <a:ext cx="3363175" cy="25485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9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5" t="s">
        <v>0</v>
      </c>
      <c r="C1" s="75"/>
      <c r="D1" s="75"/>
      <c r="E1" s="75"/>
      <c r="F1" s="75"/>
      <c r="G1" s="75"/>
      <c r="H1" s="75"/>
      <c r="I1" s="75"/>
    </row>
    <row r="2" spans="1:9" ht="22.5" customHeight="1">
      <c r="B2" s="76" t="s">
        <v>46</v>
      </c>
      <c r="C2" s="76"/>
      <c r="D2" s="76"/>
      <c r="E2" s="76"/>
      <c r="F2" s="76"/>
      <c r="G2" s="76"/>
      <c r="H2" s="76"/>
      <c r="I2" s="76"/>
    </row>
    <row r="3" spans="1:9" ht="21" customHeight="1">
      <c r="B3" s="77" t="s">
        <v>60</v>
      </c>
      <c r="C3" s="77"/>
      <c r="D3" s="77"/>
      <c r="E3" s="77"/>
      <c r="F3" s="77"/>
      <c r="G3" s="77"/>
      <c r="H3" s="77"/>
      <c r="I3" s="77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64</v>
      </c>
      <c r="G7" s="2" t="s">
        <v>4</v>
      </c>
    </row>
    <row r="8" spans="1:9" ht="21.2" customHeight="1">
      <c r="B8" s="2" t="s">
        <v>5</v>
      </c>
      <c r="D8" s="1" t="s">
        <v>65</v>
      </c>
      <c r="G8" s="2"/>
    </row>
    <row r="9" spans="1:9" ht="21.2" customHeight="1">
      <c r="B9" s="2" t="s">
        <v>6</v>
      </c>
      <c r="D9" s="1" t="s">
        <v>66</v>
      </c>
      <c r="G9" s="2" t="s">
        <v>7</v>
      </c>
    </row>
    <row r="10" spans="1:9" ht="21.2" customHeight="1">
      <c r="B10" s="2" t="s">
        <v>8</v>
      </c>
      <c r="D10" s="1" t="s">
        <v>67</v>
      </c>
      <c r="G10" s="2" t="s">
        <v>9</v>
      </c>
      <c r="H10" s="1" t="s">
        <v>68</v>
      </c>
    </row>
    <row r="11" spans="1:9" ht="21.2" customHeight="1">
      <c r="B11" s="2" t="s">
        <v>55</v>
      </c>
      <c r="D11" s="1" t="s">
        <v>69</v>
      </c>
      <c r="E11" s="2"/>
      <c r="F11" s="1" t="s">
        <v>70</v>
      </c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62" t="s">
        <v>62</v>
      </c>
      <c r="F17" s="7"/>
      <c r="G17" s="70">
        <v>1.4</v>
      </c>
      <c r="H17" s="1" t="s">
        <v>25</v>
      </c>
    </row>
    <row r="18" spans="1:9" ht="21.2" customHeight="1">
      <c r="B18" s="2"/>
      <c r="C18" s="14"/>
      <c r="D18" s="66"/>
      <c r="E18" s="6" t="s">
        <v>61</v>
      </c>
      <c r="F18" s="67"/>
      <c r="G18" s="69">
        <v>4</v>
      </c>
      <c r="H18" s="1" t="s">
        <v>25</v>
      </c>
    </row>
    <row r="19" spans="1:9" ht="21.2" customHeight="1">
      <c r="B19" s="2" t="s">
        <v>27</v>
      </c>
      <c r="G19" s="69">
        <v>217</v>
      </c>
      <c r="H19" s="1" t="s">
        <v>59</v>
      </c>
    </row>
    <row r="20" spans="1:9" ht="21.2" customHeight="1">
      <c r="B20" s="2" t="s">
        <v>28</v>
      </c>
      <c r="G20" s="69">
        <v>216.65</v>
      </c>
      <c r="H20" s="1" t="s">
        <v>59</v>
      </c>
    </row>
    <row r="21" spans="1:9" ht="21.2" customHeight="1">
      <c r="B21" s="48" t="s">
        <v>11</v>
      </c>
      <c r="G21" s="88">
        <v>215.5</v>
      </c>
      <c r="H21" s="1" t="s">
        <v>63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8"/>
      <c r="B26" s="78"/>
      <c r="C26" s="78"/>
      <c r="D26" s="78"/>
      <c r="E26" s="78"/>
      <c r="F26" s="78"/>
      <c r="G26" s="78"/>
      <c r="H26" s="78"/>
      <c r="I26" s="78"/>
    </row>
    <row r="27" spans="1:9" ht="21.2" customHeight="1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21.2" customHeight="1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21.2" customHeight="1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21.2" customHeight="1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21.2" customHeight="1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21.2" customHeight="1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21.2" customHeight="1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21.2" customHeight="1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21.2" customHeight="1">
      <c r="A35" s="78"/>
      <c r="B35" s="78"/>
      <c r="C35" s="78"/>
      <c r="D35" s="78"/>
      <c r="E35" s="78"/>
      <c r="F35" s="78"/>
      <c r="G35" s="78"/>
      <c r="H35" s="78"/>
      <c r="I35" s="78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79" t="s">
        <v>40</v>
      </c>
      <c r="B50" s="31" t="s">
        <v>12</v>
      </c>
      <c r="C50" s="31" t="s">
        <v>42</v>
      </c>
      <c r="D50" s="79" t="s">
        <v>16</v>
      </c>
      <c r="E50" s="31"/>
      <c r="F50" s="31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35" t="s">
        <v>14</v>
      </c>
      <c r="C51" s="35" t="s">
        <v>15</v>
      </c>
      <c r="D51" s="80"/>
      <c r="E51" s="32"/>
      <c r="F51" s="35" t="s">
        <v>17</v>
      </c>
      <c r="G51" s="81"/>
      <c r="H51" s="80"/>
      <c r="I51" s="80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8">
        <v>217.35</v>
      </c>
      <c r="C53" s="22">
        <f t="shared" ref="C53:C57" si="0">$G$21</f>
        <v>215.5</v>
      </c>
      <c r="D53" s="22">
        <f>$B53-$C53</f>
        <v>1.8499999999999943</v>
      </c>
      <c r="E53" s="25">
        <f>SQRT(2*9.81*D53)</f>
        <v>6.0246991626138389</v>
      </c>
      <c r="F53" s="68">
        <v>0.2</v>
      </c>
      <c r="G53" s="71">
        <v>6.4000000000000001E-2</v>
      </c>
      <c r="H53" s="11">
        <f>D53/F53</f>
        <v>9.2499999999999716</v>
      </c>
      <c r="I53" s="11">
        <f>G53/(($G$16*$G$17)*F53*E53)</f>
        <v>1.8969530461356847E-2</v>
      </c>
    </row>
    <row r="54" spans="1:9">
      <c r="A54" s="18">
        <v>2</v>
      </c>
      <c r="B54" s="43">
        <v>217.3</v>
      </c>
      <c r="C54" s="23">
        <f t="shared" si="0"/>
        <v>215.5</v>
      </c>
      <c r="D54" s="23">
        <f t="shared" ref="D54:D57" si="1">$B54-$C54</f>
        <v>1.8000000000000114</v>
      </c>
      <c r="E54" s="26">
        <f t="shared" ref="E54:E57" si="2">SQRT(2*9.81*D54)</f>
        <v>5.9427266469189224</v>
      </c>
      <c r="F54" s="69">
        <v>0.4</v>
      </c>
      <c r="G54" s="72">
        <v>0.91900000000000004</v>
      </c>
      <c r="H54" s="12">
        <f t="shared" ref="H54:H57" si="3">D54/F54</f>
        <v>4.5000000000000284</v>
      </c>
      <c r="I54" s="12">
        <f t="shared" ref="I54:I57" si="4">G54/(($G$16*$G$17)*F54*E54)</f>
        <v>0.13807394535152157</v>
      </c>
    </row>
    <row r="55" spans="1:9">
      <c r="A55" s="18">
        <v>3</v>
      </c>
      <c r="B55" s="43">
        <v>217.2</v>
      </c>
      <c r="C55" s="23">
        <f t="shared" si="0"/>
        <v>215.5</v>
      </c>
      <c r="D55" s="23">
        <f t="shared" si="1"/>
        <v>1.6999999999999886</v>
      </c>
      <c r="E55" s="27">
        <f t="shared" si="2"/>
        <v>5.7752922003998881</v>
      </c>
      <c r="F55" s="43">
        <v>0.6</v>
      </c>
      <c r="G55" s="73">
        <v>1.5840000000000001</v>
      </c>
      <c r="H55" s="12">
        <f t="shared" si="3"/>
        <v>2.8333333333333144</v>
      </c>
      <c r="I55" s="12">
        <f t="shared" si="4"/>
        <v>0.16325704572867472</v>
      </c>
    </row>
    <row r="56" spans="1:9">
      <c r="A56" s="18">
        <v>4</v>
      </c>
      <c r="B56" s="43">
        <v>217.13</v>
      </c>
      <c r="C56" s="23">
        <f t="shared" si="0"/>
        <v>215.5</v>
      </c>
      <c r="D56" s="23">
        <f t="shared" si="1"/>
        <v>1.6299999999999955</v>
      </c>
      <c r="E56" s="28">
        <f t="shared" si="2"/>
        <v>5.6551392555798232</v>
      </c>
      <c r="F56" s="70">
        <v>0.8</v>
      </c>
      <c r="G56" s="74">
        <v>1.758</v>
      </c>
      <c r="H56" s="12">
        <f t="shared" si="3"/>
        <v>2.0374999999999943</v>
      </c>
      <c r="I56" s="12">
        <f t="shared" si="4"/>
        <v>0.13878021267063576</v>
      </c>
    </row>
    <row r="57" spans="1:9">
      <c r="A57" s="18"/>
      <c r="B57" s="43"/>
      <c r="C57" s="23"/>
      <c r="D57" s="23"/>
      <c r="E57" s="28"/>
      <c r="F57" s="43"/>
      <c r="G57" s="73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79" t="s">
        <v>40</v>
      </c>
      <c r="B84" s="40" t="s">
        <v>12</v>
      </c>
      <c r="C84" s="79" t="s">
        <v>43</v>
      </c>
      <c r="D84" s="79" t="s">
        <v>16</v>
      </c>
      <c r="E84" s="60" t="s">
        <v>13</v>
      </c>
      <c r="F84" s="79" t="s">
        <v>20</v>
      </c>
      <c r="G84" s="79" t="s">
        <v>19</v>
      </c>
      <c r="H84" s="79" t="s">
        <v>45</v>
      </c>
      <c r="I84" s="79"/>
    </row>
    <row r="85" spans="1:9" ht="19.7" customHeight="1">
      <c r="A85" s="80"/>
      <c r="B85" s="41" t="s">
        <v>14</v>
      </c>
      <c r="C85" s="80"/>
      <c r="D85" s="80"/>
      <c r="E85" s="35" t="s">
        <v>17</v>
      </c>
      <c r="F85" s="80"/>
      <c r="G85" s="80"/>
      <c r="H85" s="80"/>
      <c r="I85" s="80"/>
    </row>
    <row r="86" spans="1:9" ht="19.7" customHeight="1" thickBot="1">
      <c r="A86" s="83"/>
      <c r="B86" s="42" t="s">
        <v>21</v>
      </c>
      <c r="C86" s="34" t="s">
        <v>21</v>
      </c>
      <c r="D86" s="83"/>
      <c r="E86" s="8" t="s">
        <v>22</v>
      </c>
      <c r="F86" s="83"/>
      <c r="G86" s="83"/>
      <c r="H86" s="84" t="s">
        <v>39</v>
      </c>
      <c r="I86" s="84"/>
    </row>
    <row r="87" spans="1:9" ht="21.2" customHeight="1">
      <c r="A87" s="45">
        <v>1</v>
      </c>
      <c r="B87" s="68">
        <v>217.35</v>
      </c>
      <c r="C87" s="15">
        <f t="shared" ref="C87:C91" si="5">$G$21</f>
        <v>215.5</v>
      </c>
      <c r="D87" s="15">
        <f>B87-C87</f>
        <v>1.8499999999999943</v>
      </c>
      <c r="E87" s="68">
        <v>0.2</v>
      </c>
      <c r="F87" s="36">
        <f>D87/E87</f>
        <v>9.2499999999999716</v>
      </c>
      <c r="G87" s="61">
        <f>(-0.019*F87)+0.2032</f>
        <v>2.745000000000053E-2</v>
      </c>
      <c r="H87" s="85">
        <f>G87*($G$16*$G$17)*E87*(2*9.81*D87)^0.5</f>
        <v>9.261167552770172E-2</v>
      </c>
      <c r="I87" s="85"/>
    </row>
    <row r="88" spans="1:9" ht="21.2" customHeight="1">
      <c r="A88" s="46">
        <v>2</v>
      </c>
      <c r="B88" s="43">
        <v>217.3</v>
      </c>
      <c r="C88" s="16">
        <f t="shared" si="5"/>
        <v>215.5</v>
      </c>
      <c r="D88" s="16">
        <f t="shared" ref="D88:D91" si="6">B88-C88</f>
        <v>1.8000000000000114</v>
      </c>
      <c r="E88" s="69">
        <v>0.4</v>
      </c>
      <c r="F88" s="37">
        <f t="shared" ref="F88:F91" si="7">D88/E88</f>
        <v>4.5000000000000284</v>
      </c>
      <c r="G88" s="37">
        <f t="shared" ref="G88:G90" si="8">(-0.019*F88)+0.2032</f>
        <v>0.11769999999999946</v>
      </c>
      <c r="H88" s="86">
        <f t="shared" ref="H88:H90" si="9">G88*($G$16*$G$17)*E88*(2*9.81*D88)^0.5</f>
        <v>0.78339399750343641</v>
      </c>
      <c r="I88" s="86"/>
    </row>
    <row r="89" spans="1:9" ht="21.2" customHeight="1">
      <c r="A89" s="46">
        <v>3</v>
      </c>
      <c r="B89" s="43">
        <v>217.2</v>
      </c>
      <c r="C89" s="16">
        <f t="shared" si="5"/>
        <v>215.5</v>
      </c>
      <c r="D89" s="16">
        <f t="shared" si="6"/>
        <v>1.6999999999999886</v>
      </c>
      <c r="E89" s="43">
        <v>0.6</v>
      </c>
      <c r="F89" s="37">
        <f t="shared" si="7"/>
        <v>2.8333333333333144</v>
      </c>
      <c r="G89" s="37">
        <f t="shared" si="8"/>
        <v>0.14936666666666704</v>
      </c>
      <c r="H89" s="86">
        <f t="shared" si="9"/>
        <v>1.4492287235995498</v>
      </c>
      <c r="I89" s="86"/>
    </row>
    <row r="90" spans="1:9" ht="21.2" customHeight="1">
      <c r="A90" s="46">
        <v>4</v>
      </c>
      <c r="B90" s="43">
        <v>217.13</v>
      </c>
      <c r="C90" s="16">
        <f t="shared" si="5"/>
        <v>215.5</v>
      </c>
      <c r="D90" s="16">
        <f t="shared" si="6"/>
        <v>1.6299999999999955</v>
      </c>
      <c r="E90" s="70">
        <v>0.8</v>
      </c>
      <c r="F90" s="37">
        <f t="shared" si="7"/>
        <v>2.0374999999999943</v>
      </c>
      <c r="G90" s="37">
        <f t="shared" si="8"/>
        <v>0.16448750000000009</v>
      </c>
      <c r="H90" s="86">
        <f t="shared" si="9"/>
        <v>2.0836473689968984</v>
      </c>
      <c r="I90" s="86"/>
    </row>
    <row r="91" spans="1:9" ht="21.2" customHeight="1">
      <c r="A91" s="46"/>
      <c r="B91" s="43"/>
      <c r="C91" s="16"/>
      <c r="D91" s="16"/>
      <c r="E91" s="43"/>
      <c r="F91" s="37"/>
      <c r="G91" s="65"/>
      <c r="H91" s="86"/>
      <c r="I91" s="86"/>
    </row>
    <row r="92" spans="1:9" ht="21.2" customHeight="1">
      <c r="A92" s="46"/>
      <c r="B92" s="57"/>
      <c r="C92" s="16"/>
      <c r="D92" s="16"/>
      <c r="E92" s="57"/>
      <c r="F92" s="37"/>
      <c r="G92" s="37"/>
      <c r="H92" s="86"/>
      <c r="I92" s="86"/>
    </row>
    <row r="93" spans="1:9" ht="21.2" customHeight="1">
      <c r="A93" s="46"/>
      <c r="B93" s="56"/>
      <c r="C93" s="16"/>
      <c r="D93" s="16"/>
      <c r="E93" s="56"/>
      <c r="F93" s="37"/>
      <c r="G93" s="37"/>
      <c r="H93" s="86"/>
      <c r="I93" s="86"/>
    </row>
    <row r="94" spans="1:9" ht="21.2" customHeight="1">
      <c r="A94" s="46"/>
      <c r="B94" s="56"/>
      <c r="C94" s="16"/>
      <c r="D94" s="16"/>
      <c r="E94" s="63"/>
      <c r="F94" s="37"/>
      <c r="G94" s="65"/>
      <c r="H94" s="86"/>
      <c r="I94" s="86"/>
    </row>
    <row r="95" spans="1:9" ht="21.2" customHeight="1">
      <c r="A95" s="46"/>
      <c r="B95" s="56"/>
      <c r="C95" s="16"/>
      <c r="D95" s="16"/>
      <c r="E95" s="63"/>
      <c r="F95" s="37"/>
      <c r="G95" s="37"/>
      <c r="H95" s="86"/>
      <c r="I95" s="86"/>
    </row>
    <row r="96" spans="1:9" ht="21.2" customHeight="1">
      <c r="A96" s="46"/>
      <c r="B96" s="56"/>
      <c r="C96" s="16"/>
      <c r="D96" s="16"/>
      <c r="E96" s="63"/>
      <c r="F96" s="37"/>
      <c r="G96" s="65"/>
      <c r="H96" s="86"/>
      <c r="I96" s="86"/>
    </row>
    <row r="97" spans="1:9" ht="21.2" customHeight="1">
      <c r="A97" s="46"/>
      <c r="B97" s="43"/>
      <c r="C97" s="16"/>
      <c r="D97" s="16"/>
      <c r="E97" s="57"/>
      <c r="F97" s="37"/>
      <c r="G97" s="37"/>
      <c r="H97" s="86"/>
      <c r="I97" s="86"/>
    </row>
    <row r="98" spans="1:9" ht="21.2" customHeight="1">
      <c r="A98" s="46"/>
      <c r="B98" s="43"/>
      <c r="C98" s="16"/>
      <c r="D98" s="16"/>
      <c r="E98" s="57"/>
      <c r="F98" s="37"/>
      <c r="G98" s="37"/>
      <c r="H98" s="86"/>
      <c r="I98" s="86"/>
    </row>
    <row r="99" spans="1:9" ht="21.2" customHeight="1">
      <c r="A99" s="46"/>
      <c r="B99" s="30"/>
      <c r="C99" s="16"/>
      <c r="D99" s="16"/>
      <c r="E99" s="57"/>
      <c r="F99" s="37"/>
      <c r="G99" s="37"/>
      <c r="H99" s="86"/>
      <c r="I99" s="86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7"/>
      <c r="I101" s="87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ฝายแม่สะเรียง LMC</vt:lpstr>
      <vt:lpstr>'ฝายแม่สะเรียง LMC'!Print_Area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2014-03-28T07:05:14Z</dcterms:modified>
</cp:coreProperties>
</file>