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อาคารอัดน้ำกลางคลอง กม.18+814" sheetId="4" r:id="rId1"/>
  </sheets>
  <definedNames>
    <definedName name="_xlnm.Print_Area" localSheetId="0">'อาคารอัดน้ำกลางคลอง กม.18+814'!$A$1:$J$103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I87"/>
  <c r="E88"/>
  <c r="E89"/>
  <c r="E90"/>
  <c r="E87"/>
  <c r="D88"/>
  <c r="G88"/>
  <c r="I88"/>
  <c r="D89"/>
  <c r="G89"/>
  <c r="I89"/>
  <c r="D90"/>
  <c r="G90"/>
  <c r="I90"/>
  <c r="D87"/>
  <c r="G87"/>
  <c r="F54"/>
  <c r="I54"/>
  <c r="F55"/>
  <c r="I55"/>
  <c r="F56"/>
  <c r="I56"/>
  <c r="F53"/>
  <c r="I53"/>
  <c r="D54"/>
  <c r="E54"/>
  <c r="D55"/>
  <c r="D56"/>
  <c r="D53"/>
  <c r="E53"/>
  <c r="J53"/>
  <c r="J54"/>
  <c r="E55"/>
  <c r="J55"/>
  <c r="E56"/>
  <c r="J56"/>
</calcChain>
</file>

<file path=xl/sharedStrings.xml><?xml version="1.0" encoding="utf-8"?>
<sst xmlns="http://schemas.openxmlformats.org/spreadsheetml/2006/main" count="93" uniqueCount="72">
  <si>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</si>
  <si>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</si>
  <si>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</si>
  <si>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</si>
  <si>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</si>
  <si>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</si>
  <si>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</si>
  <si>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</si>
  <si>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</si>
  <si>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</si>
  <si>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</si>
  <si>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</si>
  <si>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</si>
  <si>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</si>
  <si>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</si>
  <si>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</si>
  <si>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</si>
  <si>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</si>
  <si>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</si>
  <si>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</si>
  <si>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</si>
  <si>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</si>
  <si>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</si>
  <si>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</si>
  <si>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</si>
  <si>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</si>
  <si>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</si>
  <si>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</si>
  <si>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</si>
  <si>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</si>
  <si>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</si>
  <si>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</si>
  <si>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</si>
  <si>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</si>
  <si>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</si>
  <si>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</si>
  <si>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</si>
  <si>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</si>
  <si>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</si>
  <si>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</si>
  <si>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</si>
  <si>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</si>
  <si>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</si>
  <si>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</si>
  <si>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</si>
  <si>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</si>
  <si>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</si>
  <si>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</si>
  <si>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</si>
  <si>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</si>
  <si>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</si>
  <si>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</si>
  <si>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</si>
  <si>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</si>
  <si>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</si>
  <si>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</si>
  <si>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</si>
  <si>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</si>
  <si>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</si>
  <si>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</si>
  <si>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</si>
  <si>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</si>
  <si>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</si>
  <si>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</si>
  <si>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 xml:space="preserve">อาคารอัดน้ำกลางคลอง </t>
  </si>
  <si>
    <t>18 + 814</t>
  </si>
  <si>
    <t>โครงการส่งน้ำและบำรุงรักษา แม่แตง</t>
  </si>
  <si>
    <t>แม่ริม</t>
  </si>
  <si>
    <t>เชียงใหม่</t>
  </si>
  <si>
    <t xml:space="preserve">N  2102400 </t>
  </si>
  <si>
    <t xml:space="preserve">E  0493800 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</si>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</sst>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 อาคารอัดน้ำกลางคลอง กม.18+814</a:t>
            </a:r>
            <a:r>
              <a:rPr lang="th-TH" u="sng" baseline="0"/>
              <a:t>  </a:t>
            </a:r>
            <a:r>
              <a:rPr lang="th-TH"/>
              <a:t>โครงการ</a:t>
            </a:r>
            <a:r>
              <a:rPr lang="th-TH" u="sng" baseline="0"/>
              <a:t> </a:t>
            </a:r>
            <a:r>
              <a:rPr lang="th-TH" u="sng"/>
              <a:t>ส่งน้ำและบำรุงรักษา แม่แตง</a:t>
            </a:r>
          </a:p>
        </c:rich>
      </c:tx>
      <c:layout>
        <c:manualLayout>
          <c:xMode val="edge"/>
          <c:yMode val="edge"/>
          <c:x val="0.13744419129018168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52382485922393129"/>
                  <c:y val="-7.4486589453326646E-2"/>
                </c:manualLayout>
              </c:layout>
              <c:numFmt formatCode="#,##0.0000" sourceLinked="0"/>
            </c:trendlineLbl>
          </c:trendline>
          <c:xVal>
            <c:numRef>
              <c:f>'อาคารอัดน้ำกลางคลอง กม.18+814'!$I$53:$I$56</c:f>
              <c:numCache>
                <c:formatCode>0.000</c:formatCode>
                <c:ptCount val="4"/>
                <c:pt idx="0">
                  <c:v>8.0000000000003038</c:v>
                </c:pt>
                <c:pt idx="1">
                  <c:v>4.2333333333334622</c:v>
                </c:pt>
                <c:pt idx="2">
                  <c:v>2.9555555555556463</c:v>
                </c:pt>
                <c:pt idx="3">
                  <c:v>2.3666666666666933</c:v>
                </c:pt>
              </c:numCache>
            </c:numRef>
          </c:xVal>
          <c:yVal>
            <c:numRef>
              <c:f>'อาคารอัดน้ำกลางคลอง กม.18+814'!$J$53:$J$56</c:f>
              <c:numCache>
                <c:formatCode>0.000</c:formatCode>
                <c:ptCount val="4"/>
                <c:pt idx="0">
                  <c:v>0.12673174095415679</c:v>
                </c:pt>
                <c:pt idx="1">
                  <c:v>0.18490014798297319</c:v>
                </c:pt>
                <c:pt idx="2">
                  <c:v>0.29158862748279069</c:v>
                </c:pt>
                <c:pt idx="3">
                  <c:v>0.42972884394260108</c:v>
                </c:pt>
              </c:numCache>
            </c:numRef>
          </c:yVal>
        </c:ser>
        <c:axId val="61494784"/>
        <c:axId val="61496704"/>
      </c:scatterChart>
      <c:valAx>
        <c:axId val="6149478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6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496704"/>
        <c:crossesAt val="0.01"/>
        <c:crossBetween val="midCat"/>
      </c:valAx>
      <c:valAx>
        <c:axId val="61496704"/>
        <c:scaling>
          <c:logBase val="10"/>
          <c:orientation val="minMax"/>
          <c:max val="0.70000000000000007"/>
          <c:min val="1.0000000000000002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149478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9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371475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19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19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25</xdr:row>
      <xdr:rowOff>76200</xdr:rowOff>
    </xdr:from>
    <xdr:to>
      <xdr:col>7</xdr:col>
      <xdr:colOff>359625</xdr:colOff>
      <xdr:row>34</xdr:row>
      <xdr:rowOff>195900</xdr:rowOff>
    </xdr:to>
    <xdr:pic>
      <xdr:nvPicPr>
        <xdr:cNvPr id="11" name="รูปภาพ 10" descr="SAM_181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47825" y="669607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47625</xdr:colOff>
      <xdr:row>10</xdr:row>
      <xdr:rowOff>238125</xdr:rowOff>
    </xdr:from>
    <xdr:to>
      <xdr:col>5</xdr:col>
      <xdr:colOff>190500</xdr:colOff>
      <xdr:row>11</xdr:row>
      <xdr:rowOff>152400</xdr:rowOff>
    </xdr:to>
    <xdr:cxnSp macro="">
      <xdr:nvCxnSpPr>
        <xdr:cNvPr id="12" name="ตัวเชื่อมต่อตรง 11"/>
        <xdr:cNvCxnSpPr/>
      </xdr:nvCxnSpPr>
      <xdr:spPr>
        <a:xfrm flipV="1">
          <a:off x="3248025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71" zoomScale="120" zoomScalePageLayoutView="120" workbookViewId="0">
      <selection activeCell="F91" sqref="F91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ht="22.5" customHeight="1">
      <c r="B2" s="80" t="s">
        <v>43</v>
      </c>
      <c r="C2" s="80"/>
      <c r="D2" s="80"/>
      <c r="E2" s="80"/>
      <c r="F2" s="80"/>
      <c r="G2" s="80"/>
      <c r="H2" s="80"/>
      <c r="I2" s="80"/>
      <c r="J2" s="80"/>
    </row>
    <row r="3" spans="1:10" ht="21" customHeight="1">
      <c r="B3" s="81" t="s">
        <v>1</v>
      </c>
      <c r="C3" s="81"/>
      <c r="D3" s="81"/>
      <c r="E3" s="81"/>
      <c r="F3" s="81"/>
      <c r="G3" s="81"/>
      <c r="H3" s="81"/>
      <c r="I3" s="81"/>
      <c r="J3" s="81"/>
    </row>
    <row r="4" spans="1:10" ht="18" customHeight="1"/>
    <row r="5" spans="1:10">
      <c r="A5" s="61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64</v>
      </c>
      <c r="G7" s="2" t="s">
        <v>5</v>
      </c>
    </row>
    <row r="8" spans="1:10" ht="21.2" customHeight="1">
      <c r="B8" s="2" t="s">
        <v>6</v>
      </c>
      <c r="D8" s="1" t="s">
        <v>66</v>
      </c>
      <c r="G8" s="2"/>
    </row>
    <row r="9" spans="1:10" ht="21.2" customHeight="1">
      <c r="B9" s="2" t="s">
        <v>7</v>
      </c>
      <c r="D9" s="1" t="s">
        <v>65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58</v>
      </c>
      <c r="D11" s="1" t="s">
        <v>69</v>
      </c>
      <c r="F11" s="1" t="s">
        <v>70</v>
      </c>
    </row>
    <row r="12" spans="1:10" ht="21.2" customHeight="1">
      <c r="B12" s="2" t="s">
        <v>45</v>
      </c>
      <c r="D12" s="1" t="s">
        <v>46</v>
      </c>
      <c r="F12" s="65" t="s">
        <v>71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7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1.2</v>
      </c>
      <c r="I17" s="1" t="s">
        <v>22</v>
      </c>
    </row>
    <row r="18" spans="1:10" ht="21.2" customHeight="1">
      <c r="B18" s="2"/>
      <c r="E18" s="7" t="s">
        <v>34</v>
      </c>
      <c r="G18" s="6"/>
      <c r="H18" s="35">
        <v>2.35</v>
      </c>
      <c r="I18" s="1" t="s">
        <v>22</v>
      </c>
    </row>
    <row r="19" spans="1:10" ht="21.2" customHeight="1">
      <c r="B19" s="2" t="s">
        <v>24</v>
      </c>
      <c r="H19" s="62" t="s">
        <v>48</v>
      </c>
      <c r="I19" s="1" t="s">
        <v>26</v>
      </c>
    </row>
    <row r="20" spans="1:10" ht="21.2" customHeight="1">
      <c r="B20" s="2" t="s">
        <v>25</v>
      </c>
      <c r="H20" s="62" t="s">
        <v>48</v>
      </c>
      <c r="I20" s="1" t="s">
        <v>26</v>
      </c>
    </row>
    <row r="21" spans="1:10" ht="21.2" customHeight="1">
      <c r="B21" s="60" t="s">
        <v>12</v>
      </c>
      <c r="H21" s="10">
        <v>331.31099999999998</v>
      </c>
      <c r="I21" s="1" t="s">
        <v>26</v>
      </c>
    </row>
    <row r="22" spans="1:10" ht="21.2" customHeight="1">
      <c r="B22" s="2" t="s">
        <v>27</v>
      </c>
      <c r="H22" s="63">
        <v>23.8</v>
      </c>
      <c r="I22" s="1" t="s">
        <v>28</v>
      </c>
    </row>
    <row r="23" spans="1:10" ht="21.2" customHeight="1">
      <c r="B23" s="2" t="s">
        <v>47</v>
      </c>
      <c r="H23" s="3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21.2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21.2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21.2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10" ht="21.2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1.2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21.2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1.2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21.2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0" ht="21.2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</row>
    <row r="36" spans="1:10">
      <c r="A36" s="61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72" t="s">
        <v>39</v>
      </c>
      <c r="B50" s="37" t="s">
        <v>13</v>
      </c>
      <c r="C50" s="37" t="s">
        <v>13</v>
      </c>
      <c r="D50" s="72" t="s">
        <v>63</v>
      </c>
      <c r="E50" s="37"/>
      <c r="F50" s="72" t="s">
        <v>54</v>
      </c>
      <c r="G50" s="64" t="s">
        <v>14</v>
      </c>
      <c r="H50" s="72" t="s">
        <v>17</v>
      </c>
      <c r="I50" s="72" t="s">
        <v>57</v>
      </c>
      <c r="J50" s="72" t="s">
        <v>53</v>
      </c>
    </row>
    <row r="51" spans="1:10" ht="19.7" customHeight="1">
      <c r="A51" s="73"/>
      <c r="B51" s="41" t="s">
        <v>15</v>
      </c>
      <c r="C51" s="41" t="s">
        <v>52</v>
      </c>
      <c r="D51" s="73"/>
      <c r="E51" s="38"/>
      <c r="F51" s="73"/>
      <c r="G51" s="41" t="s">
        <v>16</v>
      </c>
      <c r="H51" s="83"/>
      <c r="I51" s="73"/>
      <c r="J51" s="73"/>
    </row>
    <row r="52" spans="1:10" ht="19.7" customHeight="1" thickBot="1">
      <c r="A52" s="39"/>
      <c r="B52" s="9" t="s">
        <v>18</v>
      </c>
      <c r="C52" s="9" t="s">
        <v>18</v>
      </c>
      <c r="D52" s="39"/>
      <c r="E52" s="39"/>
      <c r="F52" s="39"/>
      <c r="G52" s="9" t="s">
        <v>19</v>
      </c>
      <c r="H52" s="9" t="s">
        <v>38</v>
      </c>
      <c r="I52" s="38"/>
      <c r="J52" s="39"/>
    </row>
    <row r="53" spans="1:10">
      <c r="A53" s="56">
        <v>1</v>
      </c>
      <c r="B53" s="36">
        <v>333.077</v>
      </c>
      <c r="C53" s="48">
        <v>332.51100000000002</v>
      </c>
      <c r="D53" s="20">
        <f>B53-C53</f>
        <v>0.56599999999997408</v>
      </c>
      <c r="E53" s="23">
        <f>SQRT(2*9.81*D53)</f>
        <v>3.3324045372672706</v>
      </c>
      <c r="F53" s="23">
        <f>C53-$H$21</f>
        <v>1.2000000000000455</v>
      </c>
      <c r="G53" s="36">
        <v>0.15</v>
      </c>
      <c r="H53" s="66">
        <v>4.2569999999999997</v>
      </c>
      <c r="I53" s="11">
        <f>F53/G53</f>
        <v>8.0000000000003038</v>
      </c>
      <c r="J53" s="11">
        <f>H53/(($H$16*$H$17)*F53*E53)</f>
        <v>0.12673174095415679</v>
      </c>
    </row>
    <row r="54" spans="1:10">
      <c r="A54" s="57">
        <v>2</v>
      </c>
      <c r="B54" s="35">
        <v>333.05700000000002</v>
      </c>
      <c r="C54" s="49">
        <v>332.58100000000002</v>
      </c>
      <c r="D54" s="21">
        <f>B54-C54</f>
        <v>0.47599999999999909</v>
      </c>
      <c r="E54" s="24">
        <f>SQRT(2*9.81*D54)</f>
        <v>3.055997382197829</v>
      </c>
      <c r="F54" s="25">
        <f>C54-$H$21</f>
        <v>1.2700000000000387</v>
      </c>
      <c r="G54" s="28">
        <v>0.3</v>
      </c>
      <c r="H54" s="67">
        <v>6.0279999999999996</v>
      </c>
      <c r="I54" s="12">
        <f>F54/G54</f>
        <v>4.2333333333334622</v>
      </c>
      <c r="J54" s="12">
        <f>H54/(($H$16*$H$17)*F54*E54)</f>
        <v>0.18490014798297319</v>
      </c>
    </row>
    <row r="55" spans="1:10">
      <c r="A55" s="57">
        <v>3</v>
      </c>
      <c r="B55" s="35">
        <v>332.947</v>
      </c>
      <c r="C55" s="49">
        <v>332.64100000000002</v>
      </c>
      <c r="D55" s="21">
        <f>B55-C55</f>
        <v>0.30599999999998317</v>
      </c>
      <c r="E55" s="25">
        <f>SQRT(2*9.81*D55)</f>
        <v>2.4502489669418637</v>
      </c>
      <c r="F55" s="25">
        <f>C55-$H$21</f>
        <v>1.3300000000000409</v>
      </c>
      <c r="G55" s="35">
        <v>0.45</v>
      </c>
      <c r="H55" s="68">
        <v>7.9820000000000002</v>
      </c>
      <c r="I55" s="12">
        <f>F55/G55</f>
        <v>2.9555555555556463</v>
      </c>
      <c r="J55" s="12">
        <f>H55/(($H$16*$H$17)*F55*E55)</f>
        <v>0.29158862748279069</v>
      </c>
    </row>
    <row r="56" spans="1:10">
      <c r="A56" s="57">
        <v>4</v>
      </c>
      <c r="B56" s="35">
        <v>332.86700000000002</v>
      </c>
      <c r="C56" s="49">
        <v>332.73099999999999</v>
      </c>
      <c r="D56" s="21">
        <f>B56-C56</f>
        <v>0.1360000000000241</v>
      </c>
      <c r="E56" s="26">
        <f>SQRT(2*9.81*D56)</f>
        <v>1.6334993112947653</v>
      </c>
      <c r="F56" s="25">
        <f>C56-$H$21</f>
        <v>1.4200000000000159</v>
      </c>
      <c r="G56" s="10">
        <v>0.6</v>
      </c>
      <c r="H56" s="69">
        <v>8.3729999999999993</v>
      </c>
      <c r="I56" s="12">
        <f>F56/G56</f>
        <v>2.3666666666666933</v>
      </c>
      <c r="J56" s="12">
        <f>H56/(($H$16*$H$17)*F56*E56)</f>
        <v>0.42972884394260108</v>
      </c>
    </row>
    <row r="57" spans="1:10">
      <c r="A57" s="57"/>
      <c r="B57" s="35"/>
      <c r="C57" s="49"/>
      <c r="D57" s="21"/>
      <c r="E57" s="25"/>
      <c r="F57" s="25"/>
      <c r="G57" s="35"/>
      <c r="H57" s="68"/>
      <c r="I57" s="12"/>
      <c r="J57" s="12"/>
    </row>
    <row r="58" spans="1:10">
      <c r="A58" s="58"/>
      <c r="B58" s="10"/>
      <c r="C58" s="50"/>
      <c r="D58" s="21"/>
      <c r="E58" s="26"/>
      <c r="F58" s="25"/>
      <c r="G58" s="10"/>
      <c r="H58" s="10"/>
      <c r="I58" s="12"/>
      <c r="J58" s="12"/>
    </row>
    <row r="59" spans="1:10">
      <c r="A59" s="57"/>
      <c r="B59" s="35"/>
      <c r="C59" s="49"/>
      <c r="D59" s="21"/>
      <c r="E59" s="25"/>
      <c r="F59" s="25"/>
      <c r="G59" s="35"/>
      <c r="H59" s="35"/>
      <c r="I59" s="12"/>
      <c r="J59" s="12"/>
    </row>
    <row r="60" spans="1:10">
      <c r="A60" s="57"/>
      <c r="B60" s="35"/>
      <c r="C60" s="49"/>
      <c r="D60" s="21"/>
      <c r="E60" s="25"/>
      <c r="F60" s="25"/>
      <c r="G60" s="29"/>
      <c r="H60" s="29"/>
      <c r="I60" s="12"/>
      <c r="J60" s="12"/>
    </row>
    <row r="61" spans="1:10">
      <c r="A61" s="57"/>
      <c r="B61" s="35"/>
      <c r="C61" s="49"/>
      <c r="D61" s="21"/>
      <c r="E61" s="25"/>
      <c r="F61" s="25"/>
      <c r="G61" s="29"/>
      <c r="H61" s="29"/>
      <c r="I61" s="12"/>
      <c r="J61" s="12"/>
    </row>
    <row r="62" spans="1:10">
      <c r="A62" s="57"/>
      <c r="B62" s="35"/>
      <c r="C62" s="49"/>
      <c r="D62" s="21"/>
      <c r="E62" s="25"/>
      <c r="F62" s="25"/>
      <c r="G62" s="29"/>
      <c r="H62" s="29"/>
      <c r="I62" s="12"/>
      <c r="J62" s="12"/>
    </row>
    <row r="63" spans="1:10">
      <c r="A63" s="57"/>
      <c r="B63" s="35"/>
      <c r="C63" s="49"/>
      <c r="D63" s="21"/>
      <c r="E63" s="25"/>
      <c r="F63" s="25"/>
      <c r="G63" s="29"/>
      <c r="H63" s="29"/>
      <c r="I63" s="12"/>
      <c r="J63" s="12"/>
    </row>
    <row r="64" spans="1:10">
      <c r="A64" s="57"/>
      <c r="B64" s="35"/>
      <c r="C64" s="49"/>
      <c r="D64" s="21"/>
      <c r="E64" s="25"/>
      <c r="F64" s="25"/>
      <c r="G64" s="29"/>
      <c r="H64" s="29"/>
      <c r="I64" s="12"/>
      <c r="J64" s="12"/>
    </row>
    <row r="65" spans="1:10">
      <c r="A65" s="57"/>
      <c r="B65" s="35"/>
      <c r="C65" s="49"/>
      <c r="D65" s="21"/>
      <c r="E65" s="25"/>
      <c r="F65" s="25"/>
      <c r="G65" s="29"/>
      <c r="H65" s="29"/>
      <c r="I65" s="12"/>
      <c r="J65" s="12"/>
    </row>
    <row r="66" spans="1:10">
      <c r="A66" s="57"/>
      <c r="B66" s="35"/>
      <c r="C66" s="49"/>
      <c r="D66" s="21"/>
      <c r="E66" s="25"/>
      <c r="F66" s="25"/>
      <c r="G66" s="29"/>
      <c r="H66" s="29"/>
      <c r="I66" s="12"/>
      <c r="J66" s="12"/>
    </row>
    <row r="67" spans="1:10" ht="24.75" thickBot="1">
      <c r="A67" s="59"/>
      <c r="B67" s="19"/>
      <c r="C67" s="51"/>
      <c r="D67" s="22"/>
      <c r="E67" s="27"/>
      <c r="F67" s="27"/>
      <c r="G67" s="18"/>
      <c r="H67" s="18"/>
      <c r="I67" s="13"/>
      <c r="J67" s="13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>
      <c r="A82" s="61">
        <v>3</v>
      </c>
      <c r="B82" s="2" t="s">
        <v>40</v>
      </c>
    </row>
    <row r="83" spans="1:10" ht="11.25" customHeight="1" thickBot="1"/>
    <row r="84" spans="1:10" ht="19.7" customHeight="1">
      <c r="A84" s="72" t="s">
        <v>39</v>
      </c>
      <c r="B84" s="42" t="s">
        <v>13</v>
      </c>
      <c r="C84" s="37" t="s">
        <v>13</v>
      </c>
      <c r="D84" s="72" t="s">
        <v>54</v>
      </c>
      <c r="E84" s="72" t="s">
        <v>63</v>
      </c>
      <c r="F84" s="42" t="s">
        <v>14</v>
      </c>
      <c r="G84" s="72" t="s">
        <v>55</v>
      </c>
      <c r="H84" s="72" t="s">
        <v>56</v>
      </c>
      <c r="I84" s="72" t="s">
        <v>42</v>
      </c>
      <c r="J84" s="72"/>
    </row>
    <row r="85" spans="1:10" ht="19.7" customHeight="1">
      <c r="A85" s="73"/>
      <c r="B85" s="43" t="s">
        <v>15</v>
      </c>
      <c r="C85" s="41" t="s">
        <v>52</v>
      </c>
      <c r="D85" s="73"/>
      <c r="E85" s="73"/>
      <c r="F85" s="43" t="s">
        <v>16</v>
      </c>
      <c r="G85" s="73"/>
      <c r="H85" s="73"/>
      <c r="I85" s="73"/>
      <c r="J85" s="73"/>
    </row>
    <row r="86" spans="1:10" ht="19.7" customHeight="1" thickBot="1">
      <c r="A86" s="76"/>
      <c r="B86" s="44" t="s">
        <v>18</v>
      </c>
      <c r="C86" s="40" t="s">
        <v>18</v>
      </c>
      <c r="D86" s="76"/>
      <c r="E86" s="76"/>
      <c r="F86" s="52" t="s">
        <v>19</v>
      </c>
      <c r="G86" s="76"/>
      <c r="H86" s="76"/>
      <c r="I86" s="77" t="s">
        <v>38</v>
      </c>
      <c r="J86" s="77"/>
    </row>
    <row r="87" spans="1:10" ht="21.2" customHeight="1">
      <c r="A87" s="56">
        <v>1</v>
      </c>
      <c r="B87" s="45">
        <v>333.077</v>
      </c>
      <c r="C87" s="53">
        <v>332.51100000000002</v>
      </c>
      <c r="D87" s="15">
        <f>C87-$H$21</f>
        <v>1.2000000000000455</v>
      </c>
      <c r="E87" s="15">
        <f>B87-C87</f>
        <v>0.56599999999997408</v>
      </c>
      <c r="F87" s="45">
        <v>0.15</v>
      </c>
      <c r="G87" s="30">
        <f>D87/F87</f>
        <v>8.0000000000003038</v>
      </c>
      <c r="H87" s="70">
        <f>(0.8776*G87)^(-0.97)</f>
        <v>0.15100975274933143</v>
      </c>
      <c r="I87" s="78">
        <f>H87*($H$16*$H$17)*D87*(2*9.81*E87)^0.5</f>
        <v>5.0725138991536776</v>
      </c>
      <c r="J87" s="78"/>
    </row>
    <row r="88" spans="1:10" ht="21.2" customHeight="1">
      <c r="A88" s="57">
        <v>2</v>
      </c>
      <c r="B88" s="46">
        <v>333.05700000000002</v>
      </c>
      <c r="C88" s="54">
        <v>332.58100000000002</v>
      </c>
      <c r="D88" s="16">
        <f>C88-$H$21</f>
        <v>1.2700000000000387</v>
      </c>
      <c r="E88" s="16">
        <f>B88-C88</f>
        <v>0.47599999999999909</v>
      </c>
      <c r="F88" s="28">
        <v>0.3</v>
      </c>
      <c r="G88" s="31">
        <f>D88/F88</f>
        <v>4.2333333333334622</v>
      </c>
      <c r="H88" s="31">
        <f>(0.8776*G88)^(-0.97)</f>
        <v>0.27997566935979196</v>
      </c>
      <c r="I88" s="71">
        <f>H88*($H$16*$H$17)*D88*(2*9.81*E88)^0.5</f>
        <v>9.1275932080716338</v>
      </c>
      <c r="J88" s="71"/>
    </row>
    <row r="89" spans="1:10" ht="21.2" customHeight="1">
      <c r="A89" s="57">
        <v>3</v>
      </c>
      <c r="B89" s="46">
        <v>332.947</v>
      </c>
      <c r="C89" s="54">
        <v>332.64100000000002</v>
      </c>
      <c r="D89" s="16">
        <f>C89-$H$21</f>
        <v>1.3300000000000409</v>
      </c>
      <c r="E89" s="16">
        <f>B89-C89</f>
        <v>0.30599999999998317</v>
      </c>
      <c r="F89" s="46">
        <v>0.45</v>
      </c>
      <c r="G89" s="31">
        <f>D89/F89</f>
        <v>2.9555555555556463</v>
      </c>
      <c r="H89" s="31">
        <f>(0.8776*G89)^(-0.97)</f>
        <v>0.39671838790133374</v>
      </c>
      <c r="I89" s="71">
        <f>H89*($H$16*$H$17)*D89*(2*9.81*E89)^0.5</f>
        <v>10.859841138404263</v>
      </c>
      <c r="J89" s="71"/>
    </row>
    <row r="90" spans="1:10" ht="21.2" customHeight="1">
      <c r="A90" s="57">
        <v>4</v>
      </c>
      <c r="B90" s="46">
        <v>332.86700000000002</v>
      </c>
      <c r="C90" s="54">
        <v>332.73099999999999</v>
      </c>
      <c r="D90" s="16">
        <f>C90-$H$21</f>
        <v>1.4200000000000159</v>
      </c>
      <c r="E90" s="16">
        <f>B90-C90</f>
        <v>0.1360000000000241</v>
      </c>
      <c r="F90" s="10">
        <v>0.6</v>
      </c>
      <c r="G90" s="31">
        <f>D90/F90</f>
        <v>2.3666666666666933</v>
      </c>
      <c r="H90" s="33">
        <f>(0.8776*G90)^(-0.97)</f>
        <v>0.49214072272016324</v>
      </c>
      <c r="I90" s="71">
        <f>H90*($H$16*$H$17)*D90*(2*9.81*E90)^0.5</f>
        <v>9.5890567492051524</v>
      </c>
      <c r="J90" s="71"/>
    </row>
    <row r="91" spans="1:10" ht="21.2" customHeight="1">
      <c r="A91" s="57"/>
      <c r="B91" s="46"/>
      <c r="C91" s="54"/>
      <c r="D91" s="16"/>
      <c r="E91" s="16"/>
      <c r="F91" s="35"/>
      <c r="G91" s="31"/>
      <c r="H91" s="31"/>
      <c r="I91" s="71"/>
      <c r="J91" s="71"/>
    </row>
    <row r="92" spans="1:10" ht="21.2" customHeight="1">
      <c r="A92" s="57"/>
      <c r="B92" s="46"/>
      <c r="C92" s="54"/>
      <c r="D92" s="16"/>
      <c r="E92" s="16"/>
      <c r="F92" s="35"/>
      <c r="G92" s="31"/>
      <c r="H92" s="31"/>
      <c r="I92" s="71"/>
      <c r="J92" s="71"/>
    </row>
    <row r="93" spans="1:10" ht="21.2" customHeight="1">
      <c r="A93" s="57"/>
      <c r="B93" s="46"/>
      <c r="C93" s="54"/>
      <c r="D93" s="16"/>
      <c r="E93" s="16"/>
      <c r="F93" s="35"/>
      <c r="G93" s="31"/>
      <c r="H93" s="31"/>
      <c r="I93" s="71"/>
      <c r="J93" s="71"/>
    </row>
    <row r="94" spans="1:10" ht="21.2" customHeight="1">
      <c r="A94" s="57"/>
      <c r="B94" s="46"/>
      <c r="C94" s="54"/>
      <c r="D94" s="16"/>
      <c r="E94" s="16"/>
      <c r="F94" s="35"/>
      <c r="G94" s="31"/>
      <c r="H94" s="31"/>
      <c r="I94" s="71"/>
      <c r="J94" s="71"/>
    </row>
    <row r="95" spans="1:10" ht="21.2" customHeight="1">
      <c r="A95" s="57"/>
      <c r="B95" s="46"/>
      <c r="C95" s="54"/>
      <c r="D95" s="16"/>
      <c r="E95" s="16"/>
      <c r="F95" s="35"/>
      <c r="G95" s="31"/>
      <c r="H95" s="31"/>
      <c r="I95" s="71"/>
      <c r="J95" s="71"/>
    </row>
    <row r="96" spans="1:10" ht="21.2" customHeight="1">
      <c r="A96" s="57"/>
      <c r="B96" s="46"/>
      <c r="C96" s="54"/>
      <c r="D96" s="16"/>
      <c r="E96" s="16"/>
      <c r="F96" s="35"/>
      <c r="G96" s="31"/>
      <c r="H96" s="31"/>
      <c r="I96" s="71"/>
      <c r="J96" s="71"/>
    </row>
    <row r="97" spans="1:10" ht="21.2" customHeight="1">
      <c r="A97" s="57"/>
      <c r="B97" s="46"/>
      <c r="C97" s="54"/>
      <c r="D97" s="16"/>
      <c r="E97" s="16"/>
      <c r="F97" s="35"/>
      <c r="G97" s="31"/>
      <c r="H97" s="31"/>
      <c r="I97" s="71"/>
      <c r="J97" s="71"/>
    </row>
    <row r="98" spans="1:10" ht="21.2" customHeight="1">
      <c r="A98" s="57"/>
      <c r="B98" s="46"/>
      <c r="C98" s="54"/>
      <c r="D98" s="16"/>
      <c r="E98" s="16"/>
      <c r="F98" s="10"/>
      <c r="G98" s="31"/>
      <c r="H98" s="31"/>
      <c r="I98" s="71"/>
      <c r="J98" s="71"/>
    </row>
    <row r="99" spans="1:10" ht="21.2" customHeight="1">
      <c r="A99" s="57"/>
      <c r="B99" s="46"/>
      <c r="C99" s="54"/>
      <c r="D99" s="16"/>
      <c r="E99" s="16"/>
      <c r="F99" s="35"/>
      <c r="G99" s="31"/>
      <c r="H99" s="31"/>
      <c r="I99" s="71"/>
      <c r="J99" s="71"/>
    </row>
    <row r="100" spans="1:10" ht="21.2" customHeight="1">
      <c r="A100" s="57"/>
      <c r="B100" s="46"/>
      <c r="C100" s="50"/>
      <c r="D100" s="16"/>
      <c r="E100" s="16"/>
      <c r="F100" s="10"/>
      <c r="G100" s="31"/>
      <c r="H100" s="31"/>
      <c r="I100" s="71"/>
      <c r="J100" s="71"/>
    </row>
    <row r="101" spans="1:10" ht="21.2" customHeight="1" thickBot="1">
      <c r="A101" s="59"/>
      <c r="B101" s="47"/>
      <c r="C101" s="55"/>
      <c r="D101" s="17"/>
      <c r="E101" s="17"/>
      <c r="F101" s="34"/>
      <c r="G101" s="32"/>
      <c r="H101" s="32"/>
      <c r="I101" s="74"/>
      <c r="J101" s="74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3"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F50:F51"/>
    <mergeCell ref="I90:J90"/>
    <mergeCell ref="I91:J91"/>
    <mergeCell ref="A70:J81"/>
    <mergeCell ref="D84:D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อาคารอัดน้ำกลางคลอง กม.18+814</vt:lpstr>
      <vt:lpstr>'อาคารอัดน้ำกลางคลอง กม.18+814'!Print_Area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2014-02-21T03:50:58Z</dcterms:modified>
</cp:coreProperties>
</file>