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แหลงหลวง" sheetId="2" r:id="rId1"/>
  </sheets>
  <definedNames>
    <definedName name="_xlnm.Print_Area" localSheetId="0">อ่างฯแม่แหลงหลวง!$A$1:$I$103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<sst xmlns="http://schemas.openxmlformats.org/spreadsheetml/2006/main" count="90" uniqueCount="71">
  <si>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</si>
  <si>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</si>
  <si>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</si>
  <si>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</si>
  <si>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</si>
  <si>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</si>
  <si>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</si>
  <si>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</si>
  <si>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</si>
  <si>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</si>
  <si>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</si>
  <si>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</si>
  <si>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</si>
  <si>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</si>
  <si>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</si>
  <si>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</si>
  <si>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</si>
  <si>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</si>
  <si>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</si>
  <si>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</si>
  <si>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</si>
  <si>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</si>
  <si>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</si>
  <si>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</si>
  <si>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</si>
  <si>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</si>
  <si>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</si>
  <si>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</si>
  <si>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</si>
  <si>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</si>
  <si>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</si>
  <si>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</si>
  <si>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</si>
  <si>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</si>
  <si>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</si>
  <si>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</si>
  <si>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</si>
  <si>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</si>
  <si>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</si>
  <si>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</si>
  <si>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</si>
  <si>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</si>
  <si>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</si>
  <si>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</si>
  <si>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</si>
  <si>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</si>
  <si>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</si>
  <si>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</si>
  <si>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</si>
  <si>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</si>
  <si>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</si>
  <si>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</si>
  <si>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</si>
  <si>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</si>
  <si>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</si>
  <si>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</si>
  <si>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</si>
  <si>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</si>
  <si>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</si>
  <si>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</si>
  <si>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</si>
  <si>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</si>
  <si>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</si>
  <si>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</si>
  <si>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(งบประมาณเงินทุนหมุนเวียนเพื่อการชลประทาน ปี 2556)</t>
  </si>
  <si>
    <t>0+000</t>
  </si>
  <si>
    <t>เมตร (ร.ส.ม.)</t>
  </si>
  <si>
    <t>ท่อส่งน้ำ (outlet) อ่างเก็บน้ำแม่แหลงหลวง</t>
  </si>
  <si>
    <t>แม่อาย</t>
  </si>
  <si>
    <t>N 2216006</t>
  </si>
  <si>
    <t>E 528021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</si>
</sst>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อ่างเก็บน้ำแม่แหลงหลวง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77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3637686634644429"/>
                  <c:y val="-2.9651147302498459E-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อ่างฯแม่แหลงหลวง!$H$53:$H$57</c:f>
              <c:numCache>
                <c:formatCode>0.000</c:formatCode>
                <c:ptCount val="5"/>
                <c:pt idx="0">
                  <c:v>308.5750000000001</c:v>
                </c:pt>
                <c:pt idx="1">
                  <c:v>154.28750000000005</c:v>
                </c:pt>
                <c:pt idx="2">
                  <c:v>102.85833333333336</c:v>
                </c:pt>
                <c:pt idx="3">
                  <c:v>77.143750000000026</c:v>
                </c:pt>
                <c:pt idx="4">
                  <c:v>61.715000000000018</c:v>
                </c:pt>
              </c:numCache>
            </c:numRef>
          </c:xVal>
          <c:yVal>
            <c:numRef>
              <c:f>อ่างฯแม่แหลงหลวง!$I$53:$I$57</c:f>
              <c:numCache>
                <c:formatCode>0.000</c:formatCode>
                <c:ptCount val="5"/>
                <c:pt idx="0">
                  <c:v>0.18601435193067994</c:v>
                </c:pt>
                <c:pt idx="1">
                  <c:v>0.16542497709865814</c:v>
                </c:pt>
                <c:pt idx="2">
                  <c:v>0.31381047157771202</c:v>
                </c:pt>
                <c:pt idx="3">
                  <c:v>0.34611449071071171</c:v>
                </c:pt>
                <c:pt idx="4">
                  <c:v>0.36350896255155768</c:v>
                </c:pt>
              </c:numCache>
            </c:numRef>
          </c:yVal>
        </c:ser>
        <c:axId val="68527616"/>
        <c:axId val="68529536"/>
      </c:scatterChart>
      <c:valAx>
        <c:axId val="6852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8529536"/>
        <c:crosses val="autoZero"/>
        <c:crossBetween val="midCat"/>
      </c:valAx>
      <c:valAx>
        <c:axId val="68529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852761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483053</xdr:colOff>
      <xdr:row>25</xdr:row>
      <xdr:rowOff>54428</xdr:rowOff>
    </xdr:from>
    <xdr:to>
      <xdr:col>7</xdr:col>
      <xdr:colOff>71834</xdr:colOff>
      <xdr:row>34</xdr:row>
      <xdr:rowOff>214950</xdr:rowOff>
    </xdr:to>
    <xdr:pic>
      <xdr:nvPicPr>
        <xdr:cNvPr id="19" name="รูปภาพ 18" descr="3.อ่างแม่แหลงหลวง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0482" y="6647089"/>
          <a:ext cx="3364763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4" zoomScale="140" zoomScalePageLayoutView="140" workbookViewId="0">
      <selection activeCell="H89" sqref="H89:I8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64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82" t="s">
        <v>67</v>
      </c>
      <c r="E7" s="82"/>
      <c r="F7" s="82"/>
      <c r="H7" s="83" t="s">
        <v>4</v>
      </c>
    </row>
    <row r="8" spans="1:9" ht="21.2" customHeight="1">
      <c r="B8" s="2" t="s">
        <v>5</v>
      </c>
      <c r="D8" s="82" t="s">
        <v>61</v>
      </c>
      <c r="E8" s="82"/>
      <c r="F8" s="83"/>
      <c r="G8" s="82"/>
      <c r="H8" s="82"/>
    </row>
    <row r="9" spans="1:9" ht="21.2" customHeight="1">
      <c r="B9" s="2" t="s">
        <v>6</v>
      </c>
      <c r="D9" s="82" t="s">
        <v>65</v>
      </c>
      <c r="E9" s="82"/>
      <c r="F9" s="82"/>
      <c r="H9" s="83" t="s">
        <v>7</v>
      </c>
      <c r="I9" s="82"/>
    </row>
    <row r="10" spans="1:9" ht="21.2" customHeight="1">
      <c r="B10" s="2" t="s">
        <v>8</v>
      </c>
      <c r="D10" s="82" t="s">
        <v>68</v>
      </c>
      <c r="E10" s="82"/>
      <c r="F10" s="82"/>
      <c r="H10" s="83" t="s">
        <v>9</v>
      </c>
      <c r="I10" s="82" t="s">
        <v>62</v>
      </c>
    </row>
    <row r="11" spans="1:9" ht="21.2" customHeight="1">
      <c r="B11" s="2" t="s">
        <v>55</v>
      </c>
      <c r="D11" s="82" t="s">
        <v>69</v>
      </c>
      <c r="E11" s="82"/>
      <c r="F11" s="82" t="s">
        <v>70</v>
      </c>
      <c r="G11" s="82"/>
      <c r="H11" s="8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0.4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84">
        <v>67.968999999999994</v>
      </c>
      <c r="H21" s="1" t="s">
        <v>66</v>
      </c>
    </row>
    <row r="22" spans="1:9" ht="21.2" customHeight="1">
      <c r="B22" s="2" t="s">
        <v>29</v>
      </c>
      <c r="G22" s="51"/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3" t="s">
        <v>40</v>
      </c>
      <c r="B50" s="31" t="s">
        <v>12</v>
      </c>
      <c r="C50" s="31" t="s">
        <v>42</v>
      </c>
      <c r="D50" s="73" t="s">
        <v>16</v>
      </c>
      <c r="E50" s="31"/>
      <c r="F50" s="31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5" t="s">
        <v>14</v>
      </c>
      <c r="C51" s="35" t="s">
        <v>15</v>
      </c>
      <c r="D51" s="74"/>
      <c r="E51" s="32"/>
      <c r="F51" s="35" t="s">
        <v>17</v>
      </c>
      <c r="G51" s="81"/>
      <c r="H51" s="74"/>
      <c r="I51" s="74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85">
        <v>92.655000000000001</v>
      </c>
      <c r="C53" s="22">
        <f t="shared" ref="C53:C57" si="0">$G$21</f>
        <v>67.968999999999994</v>
      </c>
      <c r="D53" s="22">
        <f>$B53-$C53</f>
        <v>24.686000000000007</v>
      </c>
      <c r="E53" s="25">
        <f>SQRT(2*9.81*D53)</f>
        <v>22.007710467015876</v>
      </c>
      <c r="F53" s="85">
        <v>0.08</v>
      </c>
      <c r="G53" s="86">
        <v>0.13100000000000001</v>
      </c>
      <c r="H53" s="11">
        <f>D53/F53</f>
        <v>308.5750000000001</v>
      </c>
      <c r="I53" s="11">
        <f>G53/(($G$16*$G$17)*F53*E53)</f>
        <v>0.18601435193067994</v>
      </c>
    </row>
    <row r="54" spans="1:9">
      <c r="A54" s="18">
        <v>2</v>
      </c>
      <c r="B54" s="56">
        <v>92.655000000000001</v>
      </c>
      <c r="C54" s="23">
        <f t="shared" si="0"/>
        <v>67.968999999999994</v>
      </c>
      <c r="D54" s="23">
        <f t="shared" ref="D54:D57" si="1">$B54-$C54</f>
        <v>24.686000000000007</v>
      </c>
      <c r="E54" s="26">
        <f t="shared" ref="E54:E57" si="2">SQRT(2*9.81*D54)</f>
        <v>22.007710467015876</v>
      </c>
      <c r="F54" s="87">
        <v>0.16</v>
      </c>
      <c r="G54" s="88">
        <v>0.23300000000000001</v>
      </c>
      <c r="H54" s="12">
        <f t="shared" ref="H54:H57" si="3">D54/F54</f>
        <v>154.28750000000005</v>
      </c>
      <c r="I54" s="12">
        <f t="shared" ref="I54:I57" si="4">G54/(($G$16*$G$17)*F54*E54)</f>
        <v>0.16542497709865814</v>
      </c>
    </row>
    <row r="55" spans="1:9">
      <c r="A55" s="18">
        <v>3</v>
      </c>
      <c r="B55" s="56">
        <v>92.655000000000001</v>
      </c>
      <c r="C55" s="23">
        <f t="shared" si="0"/>
        <v>67.968999999999994</v>
      </c>
      <c r="D55" s="23">
        <f t="shared" si="1"/>
        <v>24.686000000000007</v>
      </c>
      <c r="E55" s="27">
        <f t="shared" si="2"/>
        <v>22.007710467015876</v>
      </c>
      <c r="F55" s="56">
        <v>0.24</v>
      </c>
      <c r="G55" s="58">
        <v>0.66300000000000003</v>
      </c>
      <c r="H55" s="12">
        <f t="shared" si="3"/>
        <v>102.85833333333336</v>
      </c>
      <c r="I55" s="12">
        <f t="shared" si="4"/>
        <v>0.31381047157771202</v>
      </c>
    </row>
    <row r="56" spans="1:9">
      <c r="A56" s="18">
        <v>4</v>
      </c>
      <c r="B56" s="56">
        <v>92.655000000000001</v>
      </c>
      <c r="C56" s="23">
        <f t="shared" si="0"/>
        <v>67.968999999999994</v>
      </c>
      <c r="D56" s="23">
        <f t="shared" si="1"/>
        <v>24.686000000000007</v>
      </c>
      <c r="E56" s="28">
        <f t="shared" si="2"/>
        <v>22.007710467015876</v>
      </c>
      <c r="F56" s="57">
        <v>0.32</v>
      </c>
      <c r="G56" s="59">
        <v>0.97499999999999998</v>
      </c>
      <c r="H56" s="12">
        <f t="shared" si="3"/>
        <v>77.143750000000026</v>
      </c>
      <c r="I56" s="12">
        <f t="shared" si="4"/>
        <v>0.34611449071071171</v>
      </c>
    </row>
    <row r="57" spans="1:9">
      <c r="A57" s="18">
        <v>5</v>
      </c>
      <c r="B57" s="56">
        <v>92.655000000000001</v>
      </c>
      <c r="C57" s="23">
        <f t="shared" si="0"/>
        <v>67.968999999999994</v>
      </c>
      <c r="D57" s="23">
        <f t="shared" si="1"/>
        <v>24.686000000000007</v>
      </c>
      <c r="E57" s="28">
        <f t="shared" si="2"/>
        <v>22.007710467015876</v>
      </c>
      <c r="F57" s="56">
        <v>0.4</v>
      </c>
      <c r="G57" s="58">
        <v>1.28</v>
      </c>
      <c r="H57" s="12">
        <f t="shared" si="3"/>
        <v>61.715000000000018</v>
      </c>
      <c r="I57" s="12">
        <f t="shared" si="4"/>
        <v>0.36350896255155768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2"/>
      <c r="B70" s="72"/>
      <c r="C70" s="72"/>
      <c r="D70" s="72"/>
      <c r="E70" s="72"/>
      <c r="F70" s="72"/>
      <c r="G70" s="72"/>
      <c r="H70" s="72"/>
      <c r="I70" s="72"/>
    </row>
    <row r="71" spans="1:9">
      <c r="A71" s="72"/>
      <c r="B71" s="72"/>
      <c r="C71" s="72"/>
      <c r="D71" s="72"/>
      <c r="E71" s="72"/>
      <c r="F71" s="72"/>
      <c r="G71" s="72"/>
      <c r="H71" s="72"/>
      <c r="I71" s="72"/>
    </row>
    <row r="72" spans="1:9">
      <c r="A72" s="72"/>
      <c r="B72" s="72"/>
      <c r="C72" s="72"/>
      <c r="D72" s="72"/>
      <c r="E72" s="72"/>
      <c r="F72" s="72"/>
      <c r="G72" s="72"/>
      <c r="H72" s="72"/>
      <c r="I72" s="72"/>
    </row>
    <row r="73" spans="1:9">
      <c r="A73" s="72"/>
      <c r="B73" s="72"/>
      <c r="C73" s="72"/>
      <c r="D73" s="72"/>
      <c r="E73" s="72"/>
      <c r="F73" s="72"/>
      <c r="G73" s="72"/>
      <c r="H73" s="72"/>
      <c r="I73" s="72"/>
    </row>
    <row r="74" spans="1:9">
      <c r="A74" s="72"/>
      <c r="B74" s="72"/>
      <c r="C74" s="72"/>
      <c r="D74" s="72"/>
      <c r="E74" s="72"/>
      <c r="F74" s="72"/>
      <c r="G74" s="72"/>
      <c r="H74" s="72"/>
      <c r="I74" s="72"/>
    </row>
    <row r="75" spans="1:9">
      <c r="A75" s="72"/>
      <c r="B75" s="72"/>
      <c r="C75" s="72"/>
      <c r="D75" s="72"/>
      <c r="E75" s="72"/>
      <c r="F75" s="72"/>
      <c r="G75" s="72"/>
      <c r="H75" s="72"/>
      <c r="I75" s="72"/>
    </row>
    <row r="76" spans="1:9">
      <c r="A76" s="72"/>
      <c r="B76" s="72"/>
      <c r="C76" s="72"/>
      <c r="D76" s="72"/>
      <c r="E76" s="72"/>
      <c r="F76" s="72"/>
      <c r="G76" s="72"/>
      <c r="H76" s="72"/>
      <c r="I76" s="72"/>
    </row>
    <row r="77" spans="1:9">
      <c r="A77" s="72"/>
      <c r="B77" s="72"/>
      <c r="C77" s="72"/>
      <c r="D77" s="72"/>
      <c r="E77" s="72"/>
      <c r="F77" s="72"/>
      <c r="G77" s="72"/>
      <c r="H77" s="72"/>
      <c r="I77" s="72"/>
    </row>
    <row r="78" spans="1:9">
      <c r="A78" s="72"/>
      <c r="B78" s="72"/>
      <c r="C78" s="72"/>
      <c r="D78" s="72"/>
      <c r="E78" s="72"/>
      <c r="F78" s="72"/>
      <c r="G78" s="72"/>
      <c r="H78" s="72"/>
      <c r="I78" s="72"/>
    </row>
    <row r="79" spans="1:9">
      <c r="A79" s="72"/>
      <c r="B79" s="72"/>
      <c r="C79" s="72"/>
      <c r="D79" s="72"/>
      <c r="E79" s="72"/>
      <c r="F79" s="72"/>
      <c r="G79" s="72"/>
      <c r="H79" s="72"/>
      <c r="I79" s="72"/>
    </row>
    <row r="80" spans="1:9">
      <c r="A80" s="72"/>
      <c r="B80" s="72"/>
      <c r="C80" s="72"/>
      <c r="D80" s="72"/>
      <c r="E80" s="72"/>
      <c r="F80" s="72"/>
      <c r="G80" s="72"/>
      <c r="H80" s="72"/>
      <c r="I80" s="72"/>
    </row>
    <row r="81" spans="1:9">
      <c r="A81" s="72"/>
      <c r="B81" s="72"/>
      <c r="C81" s="72"/>
      <c r="D81" s="72"/>
      <c r="E81" s="72"/>
      <c r="F81" s="72"/>
      <c r="G81" s="72"/>
      <c r="H81" s="72"/>
      <c r="I81" s="72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3" t="s">
        <v>40</v>
      </c>
      <c r="B84" s="40" t="s">
        <v>12</v>
      </c>
      <c r="C84" s="73" t="s">
        <v>43</v>
      </c>
      <c r="D84" s="73" t="s">
        <v>16</v>
      </c>
      <c r="E84" s="60" t="s">
        <v>13</v>
      </c>
      <c r="F84" s="73" t="s">
        <v>20</v>
      </c>
      <c r="G84" s="73" t="s">
        <v>19</v>
      </c>
      <c r="H84" s="73" t="s">
        <v>45</v>
      </c>
      <c r="I84" s="73"/>
    </row>
    <row r="85" spans="1:9" ht="19.7" customHeight="1">
      <c r="A85" s="74"/>
      <c r="B85" s="41" t="s">
        <v>14</v>
      </c>
      <c r="C85" s="74"/>
      <c r="D85" s="74"/>
      <c r="E85" s="35" t="s">
        <v>17</v>
      </c>
      <c r="F85" s="74"/>
      <c r="G85" s="74"/>
      <c r="H85" s="74"/>
      <c r="I85" s="74"/>
    </row>
    <row r="86" spans="1:9" ht="19.7" customHeight="1" thickBot="1">
      <c r="A86" s="75"/>
      <c r="B86" s="42" t="s">
        <v>21</v>
      </c>
      <c r="C86" s="34" t="s">
        <v>21</v>
      </c>
      <c r="D86" s="75"/>
      <c r="E86" s="8" t="s">
        <v>22</v>
      </c>
      <c r="F86" s="75"/>
      <c r="G86" s="75"/>
      <c r="H86" s="76" t="s">
        <v>39</v>
      </c>
      <c r="I86" s="76"/>
    </row>
    <row r="87" spans="1:9" ht="21.2" customHeight="1">
      <c r="A87" s="45">
        <v>1</v>
      </c>
      <c r="B87" s="85">
        <v>92.655000000000001</v>
      </c>
      <c r="C87" s="15">
        <f t="shared" ref="C87:C91" si="5">$G$21</f>
        <v>67.968999999999994</v>
      </c>
      <c r="D87" s="15">
        <f>B87-C87</f>
        <v>24.686000000000007</v>
      </c>
      <c r="E87" s="85">
        <v>0.08</v>
      </c>
      <c r="F87" s="36">
        <f>D87/E87</f>
        <v>308.5750000000001</v>
      </c>
      <c r="G87" s="61">
        <f>(-0.0007*F87)+0.3784</f>
        <v>0.16239749999999994</v>
      </c>
      <c r="H87" s="71">
        <f>G87*($G$16*$G$17)*E87*(2*9.81*D87)^0.5</f>
        <v>0.1143679091381507</v>
      </c>
      <c r="I87" s="71"/>
    </row>
    <row r="88" spans="1:9" ht="21.2" customHeight="1">
      <c r="A88" s="46">
        <v>2</v>
      </c>
      <c r="B88" s="56">
        <v>92.655000000000001</v>
      </c>
      <c r="C88" s="16">
        <f t="shared" si="5"/>
        <v>67.968999999999994</v>
      </c>
      <c r="D88" s="16">
        <f t="shared" ref="D88:D91" si="6">B88-C88</f>
        <v>24.686000000000007</v>
      </c>
      <c r="E88" s="87">
        <v>0.16</v>
      </c>
      <c r="F88" s="37">
        <f t="shared" ref="F88:F91" si="7">D88/E88</f>
        <v>154.28750000000005</v>
      </c>
      <c r="G88" s="37">
        <f t="shared" ref="G88:G91" si="8">(-0.0007*F88)+0.3784</f>
        <v>0.27039874999999997</v>
      </c>
      <c r="H88" s="69">
        <f t="shared" ref="H88:H90" si="9">G88*($G$16*$G$17)*E88*(2*9.81*D88)^0.5</f>
        <v>0.38085487364115256</v>
      </c>
      <c r="I88" s="69"/>
    </row>
    <row r="89" spans="1:9" ht="21.2" customHeight="1">
      <c r="A89" s="46">
        <v>3</v>
      </c>
      <c r="B89" s="56">
        <v>92.655000000000001</v>
      </c>
      <c r="C89" s="16">
        <f t="shared" si="5"/>
        <v>67.968999999999994</v>
      </c>
      <c r="D89" s="16">
        <f t="shared" si="6"/>
        <v>24.686000000000007</v>
      </c>
      <c r="E89" s="56">
        <v>0.24</v>
      </c>
      <c r="F89" s="37">
        <f t="shared" si="7"/>
        <v>102.85833333333336</v>
      </c>
      <c r="G89" s="37">
        <f t="shared" si="8"/>
        <v>0.30639916666666667</v>
      </c>
      <c r="H89" s="69">
        <f t="shared" si="9"/>
        <v>0.64734183814415447</v>
      </c>
      <c r="I89" s="69"/>
    </row>
    <row r="90" spans="1:9" ht="21.2" customHeight="1">
      <c r="A90" s="46">
        <v>4</v>
      </c>
      <c r="B90" s="56">
        <v>92.655000000000001</v>
      </c>
      <c r="C90" s="16">
        <f t="shared" si="5"/>
        <v>67.968999999999994</v>
      </c>
      <c r="D90" s="16">
        <f t="shared" si="6"/>
        <v>24.686000000000007</v>
      </c>
      <c r="E90" s="57">
        <v>0.32</v>
      </c>
      <c r="F90" s="37">
        <f t="shared" si="7"/>
        <v>77.143750000000026</v>
      </c>
      <c r="G90" s="37">
        <f t="shared" si="8"/>
        <v>0.32439937499999999</v>
      </c>
      <c r="H90" s="69">
        <f t="shared" si="9"/>
        <v>0.91382880264715638</v>
      </c>
      <c r="I90" s="69"/>
    </row>
    <row r="91" spans="1:9" ht="21.2" customHeight="1">
      <c r="A91" s="46">
        <v>5</v>
      </c>
      <c r="B91" s="56">
        <v>92.655000000000001</v>
      </c>
      <c r="C91" s="16">
        <f t="shared" si="5"/>
        <v>67.968999999999994</v>
      </c>
      <c r="D91" s="16">
        <f t="shared" si="6"/>
        <v>24.686000000000007</v>
      </c>
      <c r="E91" s="56">
        <v>0.4</v>
      </c>
      <c r="F91" s="37">
        <f t="shared" si="7"/>
        <v>61.715000000000018</v>
      </c>
      <c r="G91" s="65">
        <f t="shared" si="8"/>
        <v>0.33519949999999998</v>
      </c>
      <c r="H91" s="69">
        <f t="shared" ref="H91" si="10">G91*($G$16*$G$17)*E91*(2*9.81*D91)^0.5</f>
        <v>1.1803157671501581</v>
      </c>
      <c r="I91" s="69"/>
    </row>
    <row r="92" spans="1:9" ht="21.2" customHeight="1">
      <c r="A92" s="46"/>
      <c r="B92" s="57"/>
      <c r="C92" s="16"/>
      <c r="D92" s="16"/>
      <c r="E92" s="57"/>
      <c r="F92" s="37"/>
      <c r="G92" s="37"/>
      <c r="H92" s="69"/>
      <c r="I92" s="69"/>
    </row>
    <row r="93" spans="1:9" ht="21.2" customHeight="1">
      <c r="A93" s="46"/>
      <c r="B93" s="56"/>
      <c r="C93" s="16"/>
      <c r="D93" s="16"/>
      <c r="E93" s="56"/>
      <c r="F93" s="37"/>
      <c r="G93" s="37"/>
      <c r="H93" s="69"/>
      <c r="I93" s="69"/>
    </row>
    <row r="94" spans="1:9" ht="21.2" customHeight="1">
      <c r="A94" s="46"/>
      <c r="B94" s="56"/>
      <c r="C94" s="16"/>
      <c r="D94" s="16"/>
      <c r="E94" s="63"/>
      <c r="F94" s="37"/>
      <c r="G94" s="65"/>
      <c r="H94" s="69"/>
      <c r="I94" s="69"/>
    </row>
    <row r="95" spans="1:9" ht="21.2" customHeight="1">
      <c r="A95" s="46"/>
      <c r="B95" s="56"/>
      <c r="C95" s="16"/>
      <c r="D95" s="16"/>
      <c r="E95" s="63"/>
      <c r="F95" s="37"/>
      <c r="G95" s="37"/>
      <c r="H95" s="69"/>
      <c r="I95" s="69"/>
    </row>
    <row r="96" spans="1:9" ht="21.2" customHeight="1">
      <c r="A96" s="46"/>
      <c r="B96" s="56"/>
      <c r="C96" s="16"/>
      <c r="D96" s="16"/>
      <c r="E96" s="63"/>
      <c r="F96" s="37"/>
      <c r="G96" s="65"/>
      <c r="H96" s="69"/>
      <c r="I96" s="69"/>
    </row>
    <row r="97" spans="1:9" ht="21.2" customHeight="1">
      <c r="A97" s="46"/>
      <c r="B97" s="43"/>
      <c r="C97" s="16"/>
      <c r="D97" s="16"/>
      <c r="E97" s="57"/>
      <c r="F97" s="37"/>
      <c r="G97" s="37"/>
      <c r="H97" s="69"/>
      <c r="I97" s="69"/>
    </row>
    <row r="98" spans="1:9" ht="21.2" customHeight="1">
      <c r="A98" s="46"/>
      <c r="B98" s="43"/>
      <c r="C98" s="16"/>
      <c r="D98" s="16"/>
      <c r="E98" s="57"/>
      <c r="F98" s="37"/>
      <c r="G98" s="37"/>
      <c r="H98" s="69"/>
      <c r="I98" s="69"/>
    </row>
    <row r="99" spans="1:9" ht="21.2" customHeight="1">
      <c r="A99" s="46"/>
      <c r="B99" s="30"/>
      <c r="C99" s="16"/>
      <c r="D99" s="16"/>
      <c r="E99" s="57"/>
      <c r="F99" s="37"/>
      <c r="G99" s="37"/>
      <c r="H99" s="69"/>
      <c r="I99" s="69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0"/>
      <c r="I101" s="70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อ่างฯแม่แหลงหลวง</vt:lpstr>
      <vt:lpstr>อ่างฯแม่แหลงหลวง!Print_Area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2014-03-31T02:15:10Z</dcterms:modified>
</cp:coreProperties>
</file>