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าคารส่งน้ำอ่างฯแม่มาน" sheetId="2" r:id="rId1"/>
  </sheets>
  <definedNames>
    <definedName name="_xlnm.Print_Area" localSheetId="0">อาคารส่งน้ำอ่างฯแม่มาน!$A$1:$I$103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H87"/>
  <c r="C91"/>
  <c r="D91"/>
  <c r="F91"/>
  <c r="H91"/>
  <c r="C90"/>
  <c r="D90"/>
  <c r="F90"/>
  <c r="H90"/>
  <c r="C89"/>
  <c r="D89"/>
  <c r="F89"/>
  <c r="H89"/>
  <c r="C88"/>
  <c r="D88"/>
  <c r="F88"/>
  <c r="H88"/>
  <c r="C87"/>
  <c r="D87"/>
  <c r="F87"/>
  <c r="C57"/>
  <c r="D57"/>
  <c r="C56"/>
  <c r="D56"/>
  <c r="C55"/>
  <c r="D55"/>
  <c r="E55"/>
  <c r="I55"/>
  <c r="C54"/>
  <c r="D54"/>
  <c r="C53"/>
  <c r="D53"/>
  <c r="H54"/>
  <c r="E54"/>
  <c r="I54"/>
  <c r="H53"/>
  <c r="E53"/>
  <c r="I53"/>
  <c r="H55"/>
  <c r="E56"/>
  <c r="I56"/>
  <c r="H56"/>
  <c r="E57"/>
  <c r="I57"/>
  <c r="H57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<sst xmlns="http://schemas.openxmlformats.org/spreadsheetml/2006/main" count="91" uniqueCount="70">
  <si>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</si>
  <si>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</si>
  <si>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</si>
  <si>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</si>
  <si>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</si>
  <si>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</si>
  <si>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</si>
  <si>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</si>
  <si>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</si>
  <si>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</si>
  <si>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</si>
  <si>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</si>
  <si>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</si>
  <si>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</si>
  <si>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</si>
  <si>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</si>
  <si>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</si>
  <si>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</si>
  <si>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</si>
  <si>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</si>
  <si>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</si>
  <si>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</si>
  <si>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</si>
  <si>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</si>
  <si>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</si>
  <si>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</si>
  <si>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</si>
  <si>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</si>
  <si>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</si>
  <si>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</si>
  <si>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</si>
  <si>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</si>
  <si>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</si>
  <si>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</si>
  <si>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</si>
  <si>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</si>
  <si>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</si>
  <si>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</si>
  <si>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</si>
  <si>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</si>
  <si>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</si>
  <si>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</si>
  <si>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</si>
  <si>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</si>
  <si>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</si>
  <si>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</si>
  <si>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</si>
  <si>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</si>
  <si>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</si>
  <si>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</si>
  <si>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</si>
  <si>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</si>
  <si>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</si>
  <si>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</si>
  <si>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</si>
  <si>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</si>
  <si>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</si>
  <si>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</si>
  <si>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</si>
  <si>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</si>
  <si>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</si>
  <si>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(งบประมาณเงินทุนหมุนเวียนเพื่อการชลประทาน ปี 2556)</t>
  </si>
  <si>
    <t>โครงการชลประทานแพร่</t>
  </si>
  <si>
    <t>แพร่</t>
  </si>
  <si>
    <t>อาคารส่งน้ำอ่างเก็บน้ำแม่มาน</t>
  </si>
  <si>
    <t>11+000</t>
  </si>
  <si>
    <t>สูงเม่น</t>
  </si>
  <si>
    <t>E  620900</t>
  </si>
  <si>
    <t>N  1992100</t>
  </si>
  <si>
    <t>เมตร (ร.ท.ก.)</t>
  </si>
</sst>
</file>

<file path=xl/styles.xml><?xml version="1.0" encoding="utf-8"?>
<styleSheet xmlns="http://schemas.openxmlformats.org/spreadsheetml/2006/main">
  <numFmts count="3">
    <numFmt numFmtId="199" formatCode="0.000"/>
    <numFmt numFmtId="200" formatCode="0.0000"/>
    <numFmt numFmtId="201" formatCode="0."/>
  </numFmts>
  <fonts count="15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99" fontId="7" fillId="3" borderId="3" xfId="0" applyNumberFormat="1" applyFont="1" applyFill="1" applyBorder="1" applyAlignment="1">
      <alignment horizontal="center" vertical="center"/>
    </xf>
    <xf numFmtId="199" fontId="7" fillId="3" borderId="4" xfId="0" applyNumberFormat="1" applyFont="1" applyFill="1" applyBorder="1" applyAlignment="1">
      <alignment horizontal="center" vertical="center"/>
    </xf>
    <xf numFmtId="199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00" fontId="7" fillId="3" borderId="3" xfId="0" applyNumberFormat="1" applyFont="1" applyFill="1" applyBorder="1" applyAlignment="1">
      <alignment horizontal="center" vertical="center"/>
    </xf>
    <xf numFmtId="200" fontId="7" fillId="3" borderId="0" xfId="0" applyNumberFormat="1" applyFont="1" applyFill="1" applyBorder="1" applyAlignment="1">
      <alignment horizontal="center" vertical="center"/>
    </xf>
    <xf numFmtId="200" fontId="7" fillId="3" borderId="4" xfId="0" applyNumberFormat="1" applyFont="1" applyFill="1" applyBorder="1" applyAlignment="1">
      <alignment horizontal="center" vertical="center"/>
    </xf>
    <xf numFmtId="200" fontId="7" fillId="3" borderId="1" xfId="0" applyNumberFormat="1" applyFont="1" applyFill="1" applyBorder="1" applyAlignment="1">
      <alignment horizontal="center" vertical="center"/>
    </xf>
    <xf numFmtId="200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99" fontId="7" fillId="4" borderId="3" xfId="0" applyNumberFormat="1" applyFont="1" applyFill="1" applyBorder="1" applyAlignment="1">
      <alignment horizontal="center" vertical="center"/>
    </xf>
    <xf numFmtId="199" fontId="7" fillId="4" borderId="4" xfId="0" applyNumberFormat="1" applyFont="1" applyFill="1" applyBorder="1" applyAlignment="1">
      <alignment horizontal="center" vertical="center"/>
    </xf>
    <xf numFmtId="199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99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201" fontId="7" fillId="0" borderId="3" xfId="0" applyNumberFormat="1" applyFont="1" applyBorder="1" applyAlignment="1">
      <alignment horizontal="center" vertical="center"/>
    </xf>
    <xf numFmtId="201" fontId="7" fillId="0" borderId="4" xfId="0" applyNumberFormat="1" applyFont="1" applyBorder="1" applyAlignment="1">
      <alignment horizontal="center" vertical="center"/>
    </xf>
    <xf numFmtId="201" fontId="7" fillId="0" borderId="4" xfId="0" applyNumberFormat="1" applyFont="1" applyBorder="1" applyAlignment="1">
      <alignment vertical="center"/>
    </xf>
    <xf numFmtId="201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201" fontId="8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7" xfId="0" applyFont="1" applyBorder="1" applyAlignment="1">
      <alignment horizontal="center" vertical="center"/>
    </xf>
    <xf numFmtId="199" fontId="7" fillId="0" borderId="3" xfId="0" applyNumberFormat="1" applyFont="1" applyBorder="1" applyAlignment="1">
      <alignment horizontal="center" vertical="center"/>
    </xf>
    <xf numFmtId="199" fontId="7" fillId="0" borderId="0" xfId="0" applyNumberFormat="1" applyFont="1" applyBorder="1" applyAlignment="1">
      <alignment horizontal="center" vertical="center"/>
    </xf>
    <xf numFmtId="199" fontId="7" fillId="0" borderId="4" xfId="0" applyNumberFormat="1" applyFont="1" applyBorder="1" applyAlignment="1">
      <alignment horizontal="center" vertical="center"/>
    </xf>
    <xf numFmtId="199" fontId="7" fillId="0" borderId="1" xfId="0" applyNumberFormat="1" applyFont="1" applyBorder="1" applyAlignment="1">
      <alignment horizontal="center" vertical="center"/>
    </xf>
    <xf numFmtId="199" fontId="7" fillId="4" borderId="6" xfId="0" applyNumberFormat="1" applyFont="1" applyFill="1" applyBorder="1" applyAlignment="1">
      <alignment horizontal="center" vertical="center"/>
    </xf>
    <xf numFmtId="200" fontId="7" fillId="5" borderId="4" xfId="0" applyNumberFormat="1" applyFont="1" applyFill="1" applyBorder="1" applyAlignment="1">
      <alignment horizontal="center" vertical="center"/>
    </xf>
    <xf numFmtId="200" fontId="7" fillId="5" borderId="5" xfId="0" applyNumberFormat="1" applyFont="1" applyFill="1" applyBorder="1" applyAlignment="1">
      <alignment horizontal="center" vertical="center"/>
    </xf>
    <xf numFmtId="200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อาคารส่งน้ำอ่างเก็บน้ำแม่มาน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ชลประทานแพร่</a:t>
            </a: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0192410159256408"/>
                  <c:y val="0.34429733679411956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อาคารส่งน้ำอ่างฯแม่มาน!$H$53:$H$57</c:f>
              <c:numCache>
                <c:formatCode>0.000</c:formatCode>
                <c:ptCount val="5"/>
                <c:pt idx="0">
                  <c:v>340.50000000000011</c:v>
                </c:pt>
                <c:pt idx="1">
                  <c:v>113.50000000000004</c:v>
                </c:pt>
                <c:pt idx="2">
                  <c:v>68.100000000000023</c:v>
                </c:pt>
                <c:pt idx="3">
                  <c:v>48.64285714285716</c:v>
                </c:pt>
                <c:pt idx="4">
                  <c:v>35.468750000000014</c:v>
                </c:pt>
              </c:numCache>
            </c:numRef>
          </c:xVal>
          <c:yVal>
            <c:numRef>
              <c:f>อาคารส่งน้ำอ่างฯแม่มาน!$I$53:$I$57</c:f>
              <c:numCache>
                <c:formatCode>0.000</c:formatCode>
                <c:ptCount val="5"/>
                <c:pt idx="0">
                  <c:v>0.98487121240066677</c:v>
                </c:pt>
                <c:pt idx="1">
                  <c:v>0.39832569034871418</c:v>
                </c:pt>
                <c:pt idx="2">
                  <c:v>0.40883098328098794</c:v>
                </c:pt>
                <c:pt idx="3">
                  <c:v>0.39285418361315488</c:v>
                </c:pt>
                <c:pt idx="4">
                  <c:v>0.31255982226882278</c:v>
                </c:pt>
              </c:numCache>
            </c:numRef>
          </c:yVal>
        </c:ser>
        <c:axId val="62638720"/>
        <c:axId val="63316736"/>
      </c:scatterChart>
      <c:valAx>
        <c:axId val="62638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167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3316736"/>
        <c:crosses val="autoZero"/>
        <c:crossBetween val="midCat"/>
      </c:valAx>
      <c:valAx>
        <c:axId val="633167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2638720"/>
        <c:crosses val="autoZero"/>
        <c:crossBetween val="midCat"/>
        <c:majorUnit val="0.1"/>
        <c:minorUnit val="5.00000000000000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381000</xdr:colOff>
      <xdr:row>25</xdr:row>
      <xdr:rowOff>85725</xdr:rowOff>
    </xdr:from>
    <xdr:to>
      <xdr:col>6</xdr:col>
      <xdr:colOff>702525</xdr:colOff>
      <xdr:row>34</xdr:row>
      <xdr:rowOff>205425</xdr:rowOff>
    </xdr:to>
    <xdr:pic>
      <xdr:nvPicPr>
        <xdr:cNvPr id="11" name="รูปภาพ 10" descr="แม่มาน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81150" y="6705600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7" zoomScale="130" zoomScalePageLayoutView="130" workbookViewId="0">
      <selection activeCell="E97" sqref="E97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1" t="s">
        <v>0</v>
      </c>
      <c r="C1" s="71"/>
      <c r="D1" s="71"/>
      <c r="E1" s="71"/>
      <c r="F1" s="71"/>
      <c r="G1" s="71"/>
      <c r="H1" s="71"/>
      <c r="I1" s="71"/>
    </row>
    <row r="2" spans="1:9" ht="22.5" customHeight="1">
      <c r="B2" s="72" t="s">
        <v>48</v>
      </c>
      <c r="C2" s="72"/>
      <c r="D2" s="72"/>
      <c r="E2" s="72"/>
      <c r="F2" s="72"/>
      <c r="G2" s="72"/>
      <c r="H2" s="72"/>
      <c r="I2" s="72"/>
    </row>
    <row r="3" spans="1:9" ht="21" customHeight="1">
      <c r="B3" s="73" t="s">
        <v>61</v>
      </c>
      <c r="C3" s="73"/>
      <c r="D3" s="73"/>
      <c r="E3" s="73"/>
      <c r="F3" s="73"/>
      <c r="G3" s="73"/>
      <c r="H3" s="73"/>
      <c r="I3" s="73"/>
    </row>
    <row r="4" spans="1:9" ht="18" customHeight="1"/>
    <row r="5" spans="1:9">
      <c r="A5" s="53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1" t="s">
        <v>64</v>
      </c>
      <c r="G7" s="2" t="s">
        <v>4</v>
      </c>
    </row>
    <row r="8" spans="1:9" ht="21.2" customHeight="1">
      <c r="B8" s="2" t="s">
        <v>5</v>
      </c>
      <c r="D8" s="1" t="s">
        <v>62</v>
      </c>
      <c r="F8" s="2"/>
    </row>
    <row r="9" spans="1:9" ht="21.2" customHeight="1">
      <c r="B9" s="2" t="s">
        <v>6</v>
      </c>
      <c r="D9" s="55" t="s">
        <v>65</v>
      </c>
      <c r="G9" s="2" t="s">
        <v>7</v>
      </c>
    </row>
    <row r="10" spans="1:9" ht="21.2" customHeight="1">
      <c r="B10" s="2" t="s">
        <v>8</v>
      </c>
      <c r="D10" s="54" t="s">
        <v>66</v>
      </c>
      <c r="G10" s="2" t="s">
        <v>9</v>
      </c>
      <c r="H10" s="54" t="s">
        <v>63</v>
      </c>
    </row>
    <row r="11" spans="1:9" ht="21.2" customHeight="1">
      <c r="B11" s="2" t="s">
        <v>57</v>
      </c>
      <c r="D11" s="54" t="s">
        <v>68</v>
      </c>
      <c r="F11" s="54" t="s">
        <v>67</v>
      </c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58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5" t="s">
        <v>35</v>
      </c>
      <c r="F17" s="8"/>
      <c r="G17" s="44">
        <v>1</v>
      </c>
      <c r="H17" s="1" t="s">
        <v>25</v>
      </c>
    </row>
    <row r="18" spans="1:9" ht="21.2" customHeight="1">
      <c r="B18" s="2"/>
      <c r="E18" s="7" t="s">
        <v>36</v>
      </c>
      <c r="F18" s="6"/>
      <c r="G18" s="4" t="s">
        <v>54</v>
      </c>
      <c r="H18" s="1" t="s">
        <v>25</v>
      </c>
    </row>
    <row r="19" spans="1:9" ht="21.2" customHeight="1">
      <c r="B19" s="2" t="s">
        <v>27</v>
      </c>
      <c r="G19" s="4" t="s">
        <v>54</v>
      </c>
      <c r="H19" s="54" t="s">
        <v>69</v>
      </c>
    </row>
    <row r="20" spans="1:9" ht="21.2" customHeight="1">
      <c r="B20" s="2" t="s">
        <v>28</v>
      </c>
      <c r="G20" s="4" t="s">
        <v>54</v>
      </c>
      <c r="H20" s="54" t="s">
        <v>69</v>
      </c>
    </row>
    <row r="21" spans="1:9" ht="21.2" customHeight="1">
      <c r="B21" s="52" t="s">
        <v>11</v>
      </c>
      <c r="G21" s="10">
        <v>189</v>
      </c>
      <c r="H21" s="54" t="s">
        <v>69</v>
      </c>
    </row>
    <row r="22" spans="1:9" ht="21.2" customHeight="1">
      <c r="B22" s="2" t="s">
        <v>29</v>
      </c>
      <c r="G22" s="56" t="s">
        <v>54</v>
      </c>
      <c r="H22" s="1" t="s">
        <v>30</v>
      </c>
    </row>
    <row r="23" spans="1:9" ht="21.2" customHeight="1">
      <c r="B23" s="2" t="s">
        <v>53</v>
      </c>
      <c r="G23" s="3" t="s">
        <v>54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4"/>
      <c r="B26" s="74"/>
      <c r="C26" s="74"/>
      <c r="D26" s="74"/>
      <c r="E26" s="74"/>
      <c r="F26" s="74"/>
      <c r="G26" s="74"/>
      <c r="H26" s="74"/>
      <c r="I26" s="74"/>
    </row>
    <row r="27" spans="1:9" ht="21.2" customHeight="1">
      <c r="A27" s="74"/>
      <c r="B27" s="74"/>
      <c r="C27" s="74"/>
      <c r="D27" s="74"/>
      <c r="E27" s="74"/>
      <c r="F27" s="74"/>
      <c r="G27" s="74"/>
      <c r="H27" s="74"/>
      <c r="I27" s="74"/>
    </row>
    <row r="28" spans="1:9" ht="21.2" customHeight="1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21.2" customHeight="1">
      <c r="A29" s="74"/>
      <c r="B29" s="74"/>
      <c r="C29" s="74"/>
      <c r="D29" s="74"/>
      <c r="E29" s="74"/>
      <c r="F29" s="74"/>
      <c r="G29" s="74"/>
      <c r="H29" s="74"/>
      <c r="I29" s="74"/>
    </row>
    <row r="30" spans="1:9" ht="21.2" customHeight="1">
      <c r="A30" s="74"/>
      <c r="B30" s="74"/>
      <c r="C30" s="74"/>
      <c r="D30" s="74"/>
      <c r="E30" s="74"/>
      <c r="F30" s="74"/>
      <c r="G30" s="74"/>
      <c r="H30" s="74"/>
      <c r="I30" s="74"/>
    </row>
    <row r="31" spans="1:9" ht="21.2" customHeight="1">
      <c r="A31" s="74"/>
      <c r="B31" s="74"/>
      <c r="C31" s="74"/>
      <c r="D31" s="74"/>
      <c r="E31" s="74"/>
      <c r="F31" s="74"/>
      <c r="G31" s="74"/>
      <c r="H31" s="74"/>
      <c r="I31" s="74"/>
    </row>
    <row r="32" spans="1:9" ht="21.2" customHeight="1">
      <c r="A32" s="74"/>
      <c r="B32" s="74"/>
      <c r="C32" s="74"/>
      <c r="D32" s="74"/>
      <c r="E32" s="74"/>
      <c r="F32" s="74"/>
      <c r="G32" s="74"/>
      <c r="H32" s="74"/>
      <c r="I32" s="74"/>
    </row>
    <row r="33" spans="1:9" ht="21.2" customHeight="1">
      <c r="A33" s="74"/>
      <c r="B33" s="74"/>
      <c r="C33" s="74"/>
      <c r="D33" s="74"/>
      <c r="E33" s="74"/>
      <c r="F33" s="74"/>
      <c r="G33" s="74"/>
      <c r="H33" s="74"/>
      <c r="I33" s="74"/>
    </row>
    <row r="34" spans="1:9" ht="21.2" customHeight="1">
      <c r="A34" s="74"/>
      <c r="B34" s="74"/>
      <c r="C34" s="74"/>
      <c r="D34" s="74"/>
      <c r="E34" s="74"/>
      <c r="F34" s="74"/>
      <c r="G34" s="74"/>
      <c r="H34" s="74"/>
      <c r="I34" s="74"/>
    </row>
    <row r="35" spans="1:9" ht="21.2" customHeight="1">
      <c r="A35" s="74"/>
      <c r="B35" s="74"/>
      <c r="C35" s="74"/>
      <c r="D35" s="74"/>
      <c r="E35" s="74"/>
      <c r="F35" s="74"/>
      <c r="G35" s="74"/>
      <c r="H35" s="74"/>
      <c r="I35" s="74"/>
    </row>
    <row r="36" spans="1:9">
      <c r="A36" s="53">
        <v>2</v>
      </c>
      <c r="B36" s="2" t="s">
        <v>32</v>
      </c>
    </row>
    <row r="37" spans="1:9" ht="24.75">
      <c r="B37" s="1" t="s">
        <v>55</v>
      </c>
    </row>
    <row r="38" spans="1:9" ht="24.75">
      <c r="B38" s="1" t="s">
        <v>56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40</v>
      </c>
    </row>
    <row r="43" spans="1:9" ht="21.2" customHeight="1">
      <c r="C43" s="1" t="s">
        <v>38</v>
      </c>
    </row>
    <row r="44" spans="1:9" ht="21.2" customHeight="1">
      <c r="C44" s="1" t="s">
        <v>37</v>
      </c>
    </row>
    <row r="45" spans="1:9" ht="21.2" customHeight="1">
      <c r="C45" s="1" t="s">
        <v>59</v>
      </c>
    </row>
    <row r="46" spans="1:9" ht="21.2" customHeight="1">
      <c r="C46" s="1" t="s">
        <v>60</v>
      </c>
    </row>
    <row r="47" spans="1:9" ht="21.2" customHeight="1">
      <c r="C47" s="1" t="s">
        <v>39</v>
      </c>
    </row>
    <row r="48" spans="1:9" ht="21.2" customHeight="1"/>
    <row r="49" spans="1:9" ht="11.25" customHeight="1" thickBot="1"/>
    <row r="50" spans="1:9" ht="19.7" customHeight="1">
      <c r="A50" s="66" t="s">
        <v>42</v>
      </c>
      <c r="B50" s="33" t="s">
        <v>12</v>
      </c>
      <c r="C50" s="33" t="s">
        <v>44</v>
      </c>
      <c r="D50" s="66" t="s">
        <v>16</v>
      </c>
      <c r="E50" s="33"/>
      <c r="F50" s="33" t="s">
        <v>13</v>
      </c>
      <c r="G50" s="66" t="s">
        <v>18</v>
      </c>
      <c r="H50" s="66" t="s">
        <v>20</v>
      </c>
      <c r="I50" s="66" t="s">
        <v>19</v>
      </c>
    </row>
    <row r="51" spans="1:9" ht="19.7" customHeight="1">
      <c r="A51" s="67"/>
      <c r="B51" s="37" t="s">
        <v>14</v>
      </c>
      <c r="C51" s="37" t="s">
        <v>15</v>
      </c>
      <c r="D51" s="67"/>
      <c r="E51" s="34"/>
      <c r="F51" s="37" t="s">
        <v>17</v>
      </c>
      <c r="G51" s="70"/>
      <c r="H51" s="67"/>
      <c r="I51" s="67"/>
    </row>
    <row r="52" spans="1:9" ht="19.7" customHeight="1" thickBot="1">
      <c r="A52" s="35"/>
      <c r="B52" s="9" t="s">
        <v>21</v>
      </c>
      <c r="C52" s="9" t="s">
        <v>21</v>
      </c>
      <c r="D52" s="35"/>
      <c r="E52" s="35"/>
      <c r="F52" s="9" t="s">
        <v>22</v>
      </c>
      <c r="G52" s="9" t="s">
        <v>41</v>
      </c>
      <c r="H52" s="34"/>
      <c r="I52" s="35"/>
    </row>
    <row r="53" spans="1:9">
      <c r="A53" s="48">
        <v>1</v>
      </c>
      <c r="B53" s="43">
        <v>206.02500000000001</v>
      </c>
      <c r="C53" s="22">
        <f>$G$21</f>
        <v>189</v>
      </c>
      <c r="D53" s="22">
        <f>$B53-$C53</f>
        <v>17.025000000000006</v>
      </c>
      <c r="E53" s="26">
        <f>SQRT(2*9.81*D53)</f>
        <v>18.276501306322285</v>
      </c>
      <c r="F53" s="43">
        <v>0.05</v>
      </c>
      <c r="G53" s="57">
        <v>0.9</v>
      </c>
      <c r="H53" s="11">
        <f>D53/F53</f>
        <v>340.50000000000011</v>
      </c>
      <c r="I53" s="11">
        <f>G53/(($G$16*$G$17)*F53*E53)</f>
        <v>0.98487121240066677</v>
      </c>
    </row>
    <row r="54" spans="1:9">
      <c r="A54" s="49">
        <v>2</v>
      </c>
      <c r="B54" s="44">
        <v>206.02500000000001</v>
      </c>
      <c r="C54" s="23">
        <f>$G$21</f>
        <v>189</v>
      </c>
      <c r="D54" s="23">
        <f>$B54-$C54</f>
        <v>17.025000000000006</v>
      </c>
      <c r="E54" s="27">
        <f>SQRT(2*9.81*D54)</f>
        <v>18.276501306322285</v>
      </c>
      <c r="F54" s="31">
        <v>0.15</v>
      </c>
      <c r="G54" s="58">
        <v>1.0920000000000001</v>
      </c>
      <c r="H54" s="12">
        <f>D54/F54</f>
        <v>113.50000000000004</v>
      </c>
      <c r="I54" s="12">
        <f>G54/(($G$16*$G$17)*F54*E54)</f>
        <v>0.39832569034871418</v>
      </c>
    </row>
    <row r="55" spans="1:9">
      <c r="A55" s="49">
        <v>3</v>
      </c>
      <c r="B55" s="44">
        <v>206.02500000000001</v>
      </c>
      <c r="C55" s="23">
        <f>$G$21</f>
        <v>189</v>
      </c>
      <c r="D55" s="23">
        <f>$B55-$C55</f>
        <v>17.025000000000006</v>
      </c>
      <c r="E55" s="28">
        <f>SQRT(2*9.81*D55)</f>
        <v>18.276501306322285</v>
      </c>
      <c r="F55" s="44">
        <v>0.25</v>
      </c>
      <c r="G55" s="59">
        <v>1.8680000000000001</v>
      </c>
      <c r="H55" s="12">
        <f>D55/F55</f>
        <v>68.100000000000023</v>
      </c>
      <c r="I55" s="12">
        <f>G55/(($G$16*$G$17)*F55*E55)</f>
        <v>0.40883098328098794</v>
      </c>
    </row>
    <row r="56" spans="1:9">
      <c r="A56" s="49">
        <v>4</v>
      </c>
      <c r="B56" s="44">
        <v>206.02500000000001</v>
      </c>
      <c r="C56" s="23">
        <f>$G$21</f>
        <v>189</v>
      </c>
      <c r="D56" s="23">
        <f>$B56-$C56</f>
        <v>17.025000000000006</v>
      </c>
      <c r="E56" s="29">
        <f>SQRT(2*9.81*D56)</f>
        <v>18.276501306322285</v>
      </c>
      <c r="F56" s="10">
        <v>0.35</v>
      </c>
      <c r="G56" s="60">
        <v>2.5129999999999999</v>
      </c>
      <c r="H56" s="12">
        <f>D56/F56</f>
        <v>48.64285714285716</v>
      </c>
      <c r="I56" s="12">
        <f>G56/(($G$16*$G$17)*F56*E56)</f>
        <v>0.39285418361315488</v>
      </c>
    </row>
    <row r="57" spans="1:9">
      <c r="A57" s="49">
        <v>5</v>
      </c>
      <c r="B57" s="44">
        <v>206.02500000000001</v>
      </c>
      <c r="C57" s="23">
        <f>$G$21</f>
        <v>189</v>
      </c>
      <c r="D57" s="23">
        <f>$B57-$C57</f>
        <v>17.025000000000006</v>
      </c>
      <c r="E57" s="28">
        <f>SQRT(2*9.81*D57)</f>
        <v>18.276501306322285</v>
      </c>
      <c r="F57" s="44">
        <v>0.48</v>
      </c>
      <c r="G57" s="59">
        <v>2.742</v>
      </c>
      <c r="H57" s="12">
        <f>D57/F57</f>
        <v>35.468750000000014</v>
      </c>
      <c r="I57" s="12">
        <f>G57/(($G$16*$G$17)*F57*E57)</f>
        <v>0.31255982226882278</v>
      </c>
    </row>
    <row r="58" spans="1:9">
      <c r="A58" s="3"/>
      <c r="B58" s="10"/>
      <c r="C58" s="24"/>
      <c r="D58" s="24"/>
      <c r="E58" s="29"/>
      <c r="F58" s="10"/>
      <c r="G58" s="10"/>
      <c r="H58" s="12"/>
      <c r="I58" s="12"/>
    </row>
    <row r="59" spans="1:9">
      <c r="A59" s="18"/>
      <c r="B59" s="44"/>
      <c r="C59" s="23"/>
      <c r="D59" s="23"/>
      <c r="E59" s="28"/>
      <c r="F59" s="44"/>
      <c r="G59" s="44"/>
      <c r="H59" s="12"/>
      <c r="I59" s="12"/>
    </row>
    <row r="60" spans="1:9">
      <c r="A60" s="18"/>
      <c r="B60" s="44"/>
      <c r="C60" s="23"/>
      <c r="D60" s="23"/>
      <c r="E60" s="28"/>
      <c r="F60" s="32"/>
      <c r="G60" s="32"/>
      <c r="H60" s="12"/>
      <c r="I60" s="12"/>
    </row>
    <row r="61" spans="1:9">
      <c r="A61" s="18"/>
      <c r="B61" s="44"/>
      <c r="C61" s="23"/>
      <c r="D61" s="23"/>
      <c r="E61" s="28"/>
      <c r="F61" s="32"/>
      <c r="G61" s="32"/>
      <c r="H61" s="12"/>
      <c r="I61" s="12"/>
    </row>
    <row r="62" spans="1:9">
      <c r="A62" s="18"/>
      <c r="B62" s="44"/>
      <c r="C62" s="23"/>
      <c r="D62" s="23"/>
      <c r="E62" s="28"/>
      <c r="F62" s="32"/>
      <c r="G62" s="32"/>
      <c r="H62" s="12"/>
      <c r="I62" s="12"/>
    </row>
    <row r="63" spans="1:9">
      <c r="A63" s="18"/>
      <c r="B63" s="44"/>
      <c r="C63" s="23"/>
      <c r="D63" s="23"/>
      <c r="E63" s="28"/>
      <c r="F63" s="32"/>
      <c r="G63" s="32"/>
      <c r="H63" s="12"/>
      <c r="I63" s="12"/>
    </row>
    <row r="64" spans="1:9">
      <c r="A64" s="18"/>
      <c r="B64" s="44"/>
      <c r="C64" s="23"/>
      <c r="D64" s="23"/>
      <c r="E64" s="28"/>
      <c r="F64" s="32"/>
      <c r="G64" s="32"/>
      <c r="H64" s="12"/>
      <c r="I64" s="12"/>
    </row>
    <row r="65" spans="1:9">
      <c r="A65" s="18"/>
      <c r="B65" s="44"/>
      <c r="C65" s="23"/>
      <c r="D65" s="23"/>
      <c r="E65" s="28"/>
      <c r="F65" s="32"/>
      <c r="G65" s="32"/>
      <c r="H65" s="12"/>
      <c r="I65" s="12"/>
    </row>
    <row r="66" spans="1:9">
      <c r="A66" s="18"/>
      <c r="B66" s="44"/>
      <c r="C66" s="23"/>
      <c r="D66" s="23"/>
      <c r="E66" s="28"/>
      <c r="F66" s="32"/>
      <c r="G66" s="32"/>
      <c r="H66" s="12"/>
      <c r="I66" s="12"/>
    </row>
    <row r="67" spans="1:9" ht="24.75" thickBot="1">
      <c r="A67" s="19"/>
      <c r="B67" s="21"/>
      <c r="C67" s="25"/>
      <c r="D67" s="25"/>
      <c r="E67" s="30"/>
      <c r="F67" s="20"/>
      <c r="G67" s="20"/>
      <c r="H67" s="13"/>
      <c r="I67" s="13"/>
    </row>
    <row r="70" spans="1:9">
      <c r="A70" s="65"/>
      <c r="B70" s="65"/>
      <c r="C70" s="65"/>
      <c r="D70" s="65"/>
      <c r="E70" s="65"/>
      <c r="F70" s="65"/>
      <c r="G70" s="65"/>
      <c r="H70" s="65"/>
      <c r="I70" s="65"/>
    </row>
    <row r="71" spans="1:9">
      <c r="A71" s="65"/>
      <c r="B71" s="65"/>
      <c r="C71" s="65"/>
      <c r="D71" s="65"/>
      <c r="E71" s="65"/>
      <c r="F71" s="65"/>
      <c r="G71" s="65"/>
      <c r="H71" s="65"/>
      <c r="I71" s="65"/>
    </row>
    <row r="72" spans="1:9">
      <c r="A72" s="65"/>
      <c r="B72" s="65"/>
      <c r="C72" s="65"/>
      <c r="D72" s="65"/>
      <c r="E72" s="65"/>
      <c r="F72" s="65"/>
      <c r="G72" s="65"/>
      <c r="H72" s="65"/>
      <c r="I72" s="65"/>
    </row>
    <row r="73" spans="1:9">
      <c r="A73" s="65"/>
      <c r="B73" s="65"/>
      <c r="C73" s="65"/>
      <c r="D73" s="65"/>
      <c r="E73" s="65"/>
      <c r="F73" s="65"/>
      <c r="G73" s="65"/>
      <c r="H73" s="65"/>
      <c r="I73" s="65"/>
    </row>
    <row r="74" spans="1:9">
      <c r="A74" s="65"/>
      <c r="B74" s="65"/>
      <c r="C74" s="65"/>
      <c r="D74" s="65"/>
      <c r="E74" s="65"/>
      <c r="F74" s="65"/>
      <c r="G74" s="65"/>
      <c r="H74" s="65"/>
      <c r="I74" s="65"/>
    </row>
    <row r="75" spans="1:9">
      <c r="A75" s="65"/>
      <c r="B75" s="65"/>
      <c r="C75" s="65"/>
      <c r="D75" s="65"/>
      <c r="E75" s="65"/>
      <c r="F75" s="65"/>
      <c r="G75" s="65"/>
      <c r="H75" s="65"/>
      <c r="I75" s="65"/>
    </row>
    <row r="76" spans="1:9">
      <c r="A76" s="65"/>
      <c r="B76" s="65"/>
      <c r="C76" s="65"/>
      <c r="D76" s="65"/>
      <c r="E76" s="65"/>
      <c r="F76" s="65"/>
      <c r="G76" s="65"/>
      <c r="H76" s="65"/>
      <c r="I76" s="65"/>
    </row>
    <row r="77" spans="1:9">
      <c r="A77" s="65"/>
      <c r="B77" s="65"/>
      <c r="C77" s="65"/>
      <c r="D77" s="65"/>
      <c r="E77" s="65"/>
      <c r="F77" s="65"/>
      <c r="G77" s="65"/>
      <c r="H77" s="65"/>
      <c r="I77" s="65"/>
    </row>
    <row r="78" spans="1:9">
      <c r="A78" s="65"/>
      <c r="B78" s="65"/>
      <c r="C78" s="65"/>
      <c r="D78" s="65"/>
      <c r="E78" s="65"/>
      <c r="F78" s="65"/>
      <c r="G78" s="65"/>
      <c r="H78" s="65"/>
      <c r="I78" s="65"/>
    </row>
    <row r="79" spans="1:9">
      <c r="A79" s="65"/>
      <c r="B79" s="65"/>
      <c r="C79" s="65"/>
      <c r="D79" s="65"/>
      <c r="E79" s="65"/>
      <c r="F79" s="65"/>
      <c r="G79" s="65"/>
      <c r="H79" s="65"/>
      <c r="I79" s="65"/>
    </row>
    <row r="80" spans="1:9">
      <c r="A80" s="65"/>
      <c r="B80" s="65"/>
      <c r="C80" s="65"/>
      <c r="D80" s="65"/>
      <c r="E80" s="65"/>
      <c r="F80" s="65"/>
      <c r="G80" s="65"/>
      <c r="H80" s="65"/>
      <c r="I80" s="65"/>
    </row>
    <row r="81" spans="1:9">
      <c r="A81" s="65"/>
      <c r="B81" s="65"/>
      <c r="C81" s="65"/>
      <c r="D81" s="65"/>
      <c r="E81" s="65"/>
      <c r="F81" s="65"/>
      <c r="G81" s="65"/>
      <c r="H81" s="65"/>
      <c r="I81" s="65"/>
    </row>
    <row r="82" spans="1:9">
      <c r="A82" s="53">
        <v>3</v>
      </c>
      <c r="B82" s="2" t="s">
        <v>43</v>
      </c>
    </row>
    <row r="83" spans="1:9" ht="11.25" customHeight="1" thickBot="1"/>
    <row r="84" spans="1:9" ht="19.7" customHeight="1">
      <c r="A84" s="66" t="s">
        <v>42</v>
      </c>
      <c r="B84" s="33" t="s">
        <v>12</v>
      </c>
      <c r="C84" s="66" t="s">
        <v>45</v>
      </c>
      <c r="D84" s="66" t="s">
        <v>16</v>
      </c>
      <c r="E84" s="33" t="s">
        <v>13</v>
      </c>
      <c r="F84" s="66" t="s">
        <v>20</v>
      </c>
      <c r="G84" s="66" t="s">
        <v>19</v>
      </c>
      <c r="H84" s="66" t="s">
        <v>47</v>
      </c>
      <c r="I84" s="66"/>
    </row>
    <row r="85" spans="1:9" ht="19.7" customHeight="1">
      <c r="A85" s="67"/>
      <c r="B85" s="37" t="s">
        <v>14</v>
      </c>
      <c r="C85" s="67"/>
      <c r="D85" s="67"/>
      <c r="E85" s="37" t="s">
        <v>17</v>
      </c>
      <c r="F85" s="67"/>
      <c r="G85" s="67"/>
      <c r="H85" s="67"/>
      <c r="I85" s="67"/>
    </row>
    <row r="86" spans="1:9" ht="19.7" customHeight="1" thickBot="1">
      <c r="A86" s="68"/>
      <c r="B86" s="36" t="s">
        <v>21</v>
      </c>
      <c r="C86" s="36" t="s">
        <v>21</v>
      </c>
      <c r="D86" s="68"/>
      <c r="E86" s="9" t="s">
        <v>22</v>
      </c>
      <c r="F86" s="68"/>
      <c r="G86" s="68"/>
      <c r="H86" s="69" t="s">
        <v>41</v>
      </c>
      <c r="I86" s="69"/>
    </row>
    <row r="87" spans="1:9" ht="21.2" customHeight="1">
      <c r="A87" s="48">
        <v>1</v>
      </c>
      <c r="B87" s="43">
        <v>206.02500000000001</v>
      </c>
      <c r="C87" s="15">
        <f>$G$21</f>
        <v>189</v>
      </c>
      <c r="D87" s="15">
        <f>B87-C87</f>
        <v>17.025000000000006</v>
      </c>
      <c r="E87" s="43">
        <v>0.05</v>
      </c>
      <c r="F87" s="38">
        <f>D87/E87</f>
        <v>340.50000000000011</v>
      </c>
      <c r="G87" s="61">
        <f>(0.002*F87)+0.2406</f>
        <v>0.92160000000000031</v>
      </c>
      <c r="H87" s="64">
        <f>G87*($G$16*$G$17)*E87*(2*9.81*D87)^0.5</f>
        <v>0.84218118019533117</v>
      </c>
      <c r="I87" s="64"/>
    </row>
    <row r="88" spans="1:9" ht="21.2" customHeight="1">
      <c r="A88" s="49">
        <v>2</v>
      </c>
      <c r="B88" s="44">
        <v>206.02500000000001</v>
      </c>
      <c r="C88" s="16">
        <f>$G$21</f>
        <v>189</v>
      </c>
      <c r="D88" s="16">
        <f>B88-C88</f>
        <v>17.025000000000006</v>
      </c>
      <c r="E88" s="31">
        <v>0.15</v>
      </c>
      <c r="F88" s="39">
        <f>D88/E88</f>
        <v>113.50000000000004</v>
      </c>
      <c r="G88" s="39">
        <f>(0.002*F88)+0.2406</f>
        <v>0.46760000000000013</v>
      </c>
      <c r="H88" s="62">
        <f>G88*($G$16*$G$17)*E88*(2*9.81*D88)^0.5</f>
        <v>1.2819138016254454</v>
      </c>
      <c r="I88" s="62"/>
    </row>
    <row r="89" spans="1:9" ht="21.2" customHeight="1">
      <c r="A89" s="49">
        <v>3</v>
      </c>
      <c r="B89" s="44">
        <v>206.02500000000001</v>
      </c>
      <c r="C89" s="16">
        <f>$G$21</f>
        <v>189</v>
      </c>
      <c r="D89" s="16">
        <f>B89-C89</f>
        <v>17.025000000000006</v>
      </c>
      <c r="E89" s="44">
        <v>0.25</v>
      </c>
      <c r="F89" s="39">
        <f>D89/E89</f>
        <v>68.100000000000023</v>
      </c>
      <c r="G89" s="39">
        <f>(0.002*F89)+0.2406</f>
        <v>0.37680000000000002</v>
      </c>
      <c r="H89" s="62">
        <f>G89*($G$16*$G$17)*E89*(2*9.81*D89)^0.5</f>
        <v>1.7216464230555593</v>
      </c>
      <c r="I89" s="62"/>
    </row>
    <row r="90" spans="1:9" ht="21.2" customHeight="1">
      <c r="A90" s="49">
        <v>4</v>
      </c>
      <c r="B90" s="44">
        <v>206.02500000000001</v>
      </c>
      <c r="C90" s="16">
        <f>$G$21</f>
        <v>189</v>
      </c>
      <c r="D90" s="16">
        <f>B90-C90</f>
        <v>17.025000000000006</v>
      </c>
      <c r="E90" s="10">
        <v>0.35</v>
      </c>
      <c r="F90" s="39">
        <f>D90/E90</f>
        <v>48.64285714285716</v>
      </c>
      <c r="G90" s="39">
        <f>(0.002*F90)+0.2406</f>
        <v>0.33788571428571434</v>
      </c>
      <c r="H90" s="62">
        <f>G90*($G$16*$G$17)*E90*(2*9.81*D90)^0.5</f>
        <v>2.1613790444856735</v>
      </c>
      <c r="I90" s="62"/>
    </row>
    <row r="91" spans="1:9" ht="21.2" customHeight="1">
      <c r="A91" s="49">
        <v>5</v>
      </c>
      <c r="B91" s="44">
        <v>206.02500000000001</v>
      </c>
      <c r="C91" s="16">
        <f>$G$21</f>
        <v>189</v>
      </c>
      <c r="D91" s="16">
        <f>B91-C91</f>
        <v>17.025000000000006</v>
      </c>
      <c r="E91" s="44">
        <v>0.48</v>
      </c>
      <c r="F91" s="39">
        <f>D91/E91</f>
        <v>35.468750000000014</v>
      </c>
      <c r="G91" s="42">
        <f>(0.002*F91)+0.2406</f>
        <v>0.31153750000000002</v>
      </c>
      <c r="H91" s="62">
        <f>G91*($G$16*$G$17)*E91*(2*9.81*D91)^0.5</f>
        <v>2.733031452344822</v>
      </c>
      <c r="I91" s="62"/>
    </row>
    <row r="92" spans="1:9" ht="21.2" customHeight="1">
      <c r="A92" s="49"/>
      <c r="B92" s="44"/>
      <c r="C92" s="16"/>
      <c r="D92" s="16"/>
      <c r="E92" s="44"/>
      <c r="F92" s="39"/>
      <c r="G92" s="39"/>
      <c r="H92" s="62"/>
      <c r="I92" s="62"/>
    </row>
    <row r="93" spans="1:9" ht="21.2" customHeight="1">
      <c r="A93" s="49"/>
      <c r="B93" s="44"/>
      <c r="C93" s="16"/>
      <c r="D93" s="16"/>
      <c r="E93" s="44"/>
      <c r="F93" s="39"/>
      <c r="G93" s="39"/>
      <c r="H93" s="62"/>
      <c r="I93" s="62"/>
    </row>
    <row r="94" spans="1:9" ht="21.2" customHeight="1">
      <c r="A94" s="50"/>
      <c r="B94" s="46"/>
      <c r="C94" s="16"/>
      <c r="D94" s="16"/>
      <c r="E94" s="44"/>
      <c r="F94" s="39"/>
      <c r="G94" s="39"/>
      <c r="H94" s="62"/>
      <c r="I94" s="62"/>
    </row>
    <row r="95" spans="1:9" ht="21.2" customHeight="1">
      <c r="A95" s="50"/>
      <c r="B95" s="46"/>
      <c r="C95" s="16"/>
      <c r="D95" s="16"/>
      <c r="E95" s="44"/>
      <c r="F95" s="39"/>
      <c r="G95" s="39"/>
      <c r="H95" s="62"/>
      <c r="I95" s="62"/>
    </row>
    <row r="96" spans="1:9" ht="21.2" customHeight="1">
      <c r="A96" s="50"/>
      <c r="B96" s="46"/>
      <c r="C96" s="16"/>
      <c r="D96" s="16"/>
      <c r="E96" s="44"/>
      <c r="F96" s="39"/>
      <c r="G96" s="39"/>
      <c r="H96" s="62"/>
      <c r="I96" s="62"/>
    </row>
    <row r="97" spans="1:9" ht="21.2" customHeight="1">
      <c r="A97" s="50"/>
      <c r="B97" s="46"/>
      <c r="C97" s="16"/>
      <c r="D97" s="16"/>
      <c r="E97" s="44"/>
      <c r="F97" s="39"/>
      <c r="G97" s="39"/>
      <c r="H97" s="62"/>
      <c r="I97" s="62"/>
    </row>
    <row r="98" spans="1:9" ht="21.2" customHeight="1">
      <c r="A98" s="50"/>
      <c r="B98" s="46"/>
      <c r="C98" s="16"/>
      <c r="D98" s="16"/>
      <c r="E98" s="10"/>
      <c r="F98" s="42"/>
      <c r="G98" s="39"/>
      <c r="H98" s="62"/>
      <c r="I98" s="62"/>
    </row>
    <row r="99" spans="1:9" ht="21.2" customHeight="1">
      <c r="A99" s="50"/>
      <c r="B99" s="46"/>
      <c r="C99" s="16"/>
      <c r="D99" s="16"/>
      <c r="E99" s="44"/>
      <c r="F99" s="39"/>
      <c r="G99" s="39"/>
      <c r="H99" s="62"/>
      <c r="I99" s="62"/>
    </row>
    <row r="100" spans="1:9" ht="21.2" customHeight="1">
      <c r="A100" s="50"/>
      <c r="B100" s="46"/>
      <c r="C100" s="41"/>
      <c r="D100" s="16"/>
      <c r="E100" s="10"/>
      <c r="F100" s="42"/>
      <c r="G100" s="39"/>
      <c r="H100" s="62"/>
      <c r="I100" s="62"/>
    </row>
    <row r="101" spans="1:9" ht="21.2" customHeight="1" thickBot="1">
      <c r="A101" s="51"/>
      <c r="B101" s="47"/>
      <c r="C101" s="17"/>
      <c r="D101" s="17"/>
      <c r="E101" s="45"/>
      <c r="F101" s="40"/>
      <c r="G101" s="40"/>
      <c r="H101" s="63"/>
      <c r="I101" s="63"/>
    </row>
    <row r="102" spans="1:9" ht="21.2" customHeight="1">
      <c r="A102" s="14" t="s">
        <v>49</v>
      </c>
    </row>
    <row r="103" spans="1:9" ht="21.2" customHeight="1">
      <c r="B103" s="14" t="s">
        <v>46</v>
      </c>
    </row>
  </sheetData>
  <mergeCells count="32">
    <mergeCell ref="I50:I51"/>
    <mergeCell ref="A50:A51"/>
    <mergeCell ref="D50:D51"/>
    <mergeCell ref="G50:G51"/>
    <mergeCell ref="H50:H51"/>
    <mergeCell ref="B1:I1"/>
    <mergeCell ref="B2:I2"/>
    <mergeCell ref="B3:I3"/>
    <mergeCell ref="A26:I35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อาคารส่งน้ำอ่างฯแม่มาน</vt:lpstr>
      <vt:lpstr>อาคารส่งน้ำอ่างฯแม่มาน!Print_Area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2014-02-21T04:01:01Z</dcterms:modified>
</cp:coreProperties>
</file>