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155" windowHeight="8325" activeTab="0"/>
  </bookViews>
  <sheets>
    <sheet name="แม่แตง 11L" sheetId="1" r:id="rId1"/>
  </sheets>
  <definedNames>
    <definedName name="_xlnm.Print_Area" localSheetId="0">'แม่แตง 11L'!$A$1:$I$103</definedName>
  </definedNames>
  <calcPr fullCalcOnLoad="1"/>
</workbook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<sst xmlns="http://schemas.openxmlformats.org/spreadsheetml/2006/main" count="91" uniqueCount="71">
  <si>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</si>
  <si>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</si>
  <si>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</si>
  <si>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</si>
  <si>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</si>
  <si>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</si>
  <si>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</si>
  <si>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</si>
  <si>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</si>
  <si>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</si>
  <si>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</si>
  <si>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</si>
  <si>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</si>
  <si>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</si>
  <si>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</si>
  <si>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</si>
  <si>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</si>
  <si>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</si>
  <si>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</si>
  <si>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</si>
  <si>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</si>
  <si>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</si>
  <si>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</si>
  <si>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</si>
  <si>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</si>
  <si>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</si>
  <si>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</si>
  <si>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</si>
  <si>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</si>
  <si>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</si>
  <si>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</si>
  <si>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</si>
  <si>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</si>
  <si>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</si>
  <si>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</si>
  <si>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</si>
  <si>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</si>
  <si>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</si>
  <si>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</si>
  <si>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</si>
  <si>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</si>
  <si>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</si>
  <si>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</si>
  <si>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</si>
  <si>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</si>
  <si>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</si>
  <si>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</si>
  <si>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</si>
  <si>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</si>
  <si>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</si>
  <si>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</si>
  <si>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</si>
  <si>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</si>
  <si>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</si>
  <si>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</si>
  <si>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</si>
  <si>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</si>
  <si>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</si>
  <si>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</si>
  <si>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</si>
  <si>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สูง</t>
  </si>
  <si>
    <t>0+000</t>
  </si>
  <si>
    <t>เมตร (ร.ส.ม.)</t>
  </si>
  <si>
    <t>(งบประมาณเงินทุนหมุนเวียนเพื่อการชลประทาน ปี 2557)</t>
  </si>
  <si>
    <t>เชียงใหม่</t>
  </si>
  <si>
    <t>โครงการส่งน้ำและบำรุงรักษา แม่แตง</t>
  </si>
  <si>
    <t>แม่ริม</t>
  </si>
  <si>
    <t>11L - Head regulator</t>
  </si>
  <si>
    <t>E 495411.49</t>
  </si>
  <si>
    <t>N 2088166.3</t>
  </si>
  <si>
    <t>เส้นผ่าศูนย์กลางท่อ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</si>
</sst>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"/>
    <numFmt numFmtId="190" formatCode="#,##0.0000"/>
  </numFmts>
  <fonts count="35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</font>
    <font>
      <sz val="1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12.5"/>
      <color indexed="8"/>
      <name val="TH SarabunPSK"/>
      <family val="2"/>
    </font>
    <font>
      <vertAlign val="superscript"/>
      <sz val="12"/>
      <color indexed="8"/>
      <name val="TH SarabunPSK"/>
      <family val="0"/>
    </font>
    <font>
      <sz val="8"/>
      <name val="Tahoma"/>
      <family val="2"/>
    </font>
    <font>
      <u val="single"/>
      <sz val="15.4"/>
      <color indexed="12"/>
      <name val="Tahoma"/>
      <family val="2"/>
    </font>
    <font>
      <u val="single"/>
      <sz val="15.4"/>
      <color indexed="36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.4"/>
      <color indexed="8"/>
      <name val="TH SarabunPSK"/>
      <family val="0"/>
    </font>
    <font>
      <b/>
      <u val="single"/>
      <sz val="14.4"/>
      <color indexed="8"/>
      <name val="TH SarabunPS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/>
    </border>
    <border>
      <left/>
      <right/>
      <top style="hair"/>
      <bottom/>
    </border>
    <border>
      <left/>
      <right>
        <color indexed="63"/>
      </right>
      <top style="hair"/>
      <bottom style="hair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5" fillId="7" borderId="1" applyNumberFormat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9" fillId="16" borderId="5" applyNumberFormat="0" applyAlignment="0" applyProtection="0"/>
    <xf numFmtId="0" fontId="0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7" fillId="16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/>
    </xf>
    <xf numFmtId="187" fontId="1" fillId="2" borderId="12" xfId="0" applyNumberFormat="1" applyFont="1" applyFill="1" applyBorder="1" applyAlignment="1">
      <alignment horizontal="center" vertical="center"/>
    </xf>
    <xf numFmtId="187" fontId="1" fillId="2" borderId="13" xfId="0" applyNumberFormat="1" applyFont="1" applyFill="1" applyBorder="1" applyAlignment="1">
      <alignment horizontal="center" vertical="center"/>
    </xf>
    <xf numFmtId="187" fontId="1" fillId="2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2" fontId="1" fillId="6" borderId="12" xfId="0" applyNumberFormat="1" applyFont="1" applyFill="1" applyBorder="1" applyAlignment="1">
      <alignment horizontal="center" vertical="center"/>
    </xf>
    <xf numFmtId="2" fontId="1" fillId="6" borderId="13" xfId="0" applyNumberFormat="1" applyFont="1" applyFill="1" applyBorder="1" applyAlignment="1">
      <alignment horizontal="center" vertical="center"/>
    </xf>
    <xf numFmtId="2" fontId="1" fillId="6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188" fontId="1" fillId="2" borderId="12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188" fontId="1" fillId="2" borderId="13" xfId="0" applyNumberFormat="1" applyFont="1" applyFill="1" applyBorder="1" applyAlignment="1">
      <alignment horizontal="center" vertical="center"/>
    </xf>
    <xf numFmtId="188" fontId="1" fillId="2" borderId="10" xfId="0" applyNumberFormat="1" applyFont="1" applyFill="1" applyBorder="1" applyAlignment="1">
      <alignment horizontal="center" vertical="center"/>
    </xf>
    <xf numFmtId="188" fontId="1" fillId="2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87" fontId="1" fillId="6" borderId="12" xfId="0" applyNumberFormat="1" applyFont="1" applyFill="1" applyBorder="1" applyAlignment="1">
      <alignment horizontal="center" vertical="center"/>
    </xf>
    <xf numFmtId="187" fontId="1" fillId="6" borderId="13" xfId="0" applyNumberFormat="1" applyFont="1" applyFill="1" applyBorder="1" applyAlignment="1">
      <alignment horizontal="center" vertical="center"/>
    </xf>
    <xf numFmtId="187" fontId="1" fillId="6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189" fontId="1" fillId="0" borderId="12" xfId="0" applyNumberFormat="1" applyFont="1" applyBorder="1" applyAlignment="1">
      <alignment horizontal="center" vertical="center"/>
    </xf>
    <xf numFmtId="189" fontId="1" fillId="0" borderId="13" xfId="0" applyNumberFormat="1" applyFont="1" applyBorder="1" applyAlignment="1">
      <alignment horizontal="center" vertical="center"/>
    </xf>
    <xf numFmtId="189" fontId="1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89" fontId="2" fillId="0" borderId="0" xfId="0" applyNumberFormat="1" applyFont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188" fontId="1" fillId="2" borderId="16" xfId="0" applyNumberFormat="1" applyFont="1" applyFill="1" applyBorder="1" applyAlignment="1">
      <alignment horizontal="center" vertical="center"/>
    </xf>
    <xf numFmtId="187" fontId="1" fillId="2" borderId="16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0" fontId="11" fillId="16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187" fontId="1" fillId="0" borderId="13" xfId="0" applyNumberFormat="1" applyFont="1" applyBorder="1" applyAlignment="1">
      <alignment horizontal="center"/>
    </xf>
    <xf numFmtId="187" fontId="1" fillId="6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12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187" fontId="1" fillId="6" borderId="17" xfId="0" applyNumberFormat="1" applyFont="1" applyFill="1" applyBorder="1" applyAlignment="1">
      <alignment horizontal="center" vertical="center"/>
    </xf>
    <xf numFmtId="187" fontId="1" fillId="6" borderId="18" xfId="0" applyNumberFormat="1" applyFont="1" applyFill="1" applyBorder="1" applyAlignment="1">
      <alignment horizontal="center" vertical="center"/>
    </xf>
    <xf numFmtId="187" fontId="1" fillId="6" borderId="19" xfId="0" applyNumberFormat="1" applyFont="1" applyFill="1" applyBorder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188" fontId="1" fillId="3" borderId="14" xfId="0" applyNumberFormat="1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188" fontId="1" fillId="3" borderId="20" xfId="0" applyNumberFormat="1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188" fontId="1" fillId="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6" borderId="1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สอบเทียบอาคาร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11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L - Head regulator 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โครงการ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ส่งน้ำและบำรุงรักษา แม่แตง</a:t>
            </a:r>
          </a:p>
        </c:rich>
      </c:tx>
      <c:layout>
        <c:manualLayout>
          <c:xMode val="factor"/>
          <c:yMode val="factor"/>
          <c:x val="0.009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1"/>
          <c:w val="0.971"/>
          <c:h val="0.84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'แม่แตง 11L'!$H$53:$H$56</c:f>
              <c:numCache/>
            </c:numRef>
          </c:xVal>
          <c:yVal>
            <c:numRef>
              <c:f>'แม่แตง 11L'!$I$53:$I$56</c:f>
              <c:numCache/>
            </c:numRef>
          </c:yVal>
          <c:smooth val="0"/>
        </c:ser>
        <c:axId val="43121166"/>
        <c:axId val="52546175"/>
      </c:scatterChart>
      <c:valAx>
        <c:axId val="4312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H/Go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46175"/>
        <c:crosses val="autoZero"/>
        <c:crossBetween val="midCat"/>
        <c:dispUnits/>
      </c:valAx>
      <c:valAx>
        <c:axId val="52546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Cd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1166"/>
        <c:crosses val="autoZero"/>
        <c:crossBetween val="midCat"/>
        <c:dispUnits/>
        <c:majorUnit val="0.1"/>
        <c:minorUnit val="0.05000000000000002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1.xml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161925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1371600" y="40290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>
      <xdr:nvGraphicFramePr>
        <xdr:cNvPr id="3" name="แผนภูมิ 6"/>
        <xdr:cNvGraphicFramePr/>
      </xdr:nvGraphicFramePr>
      <xdr:xfrm>
        <a:off x="38100" y="18783300"/>
        <a:ext cx="63341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123825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3"/>
        <a:srcRect l="26843" t="30320" r="21516" b="42590"/>
        <a:stretch>
          <a:fillRect/>
        </a:stretch>
      </xdr:blipFill>
      <xdr:spPr>
        <a:xfrm>
          <a:off x="2886075" y="9534525"/>
          <a:ext cx="33813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142875</xdr:colOff>
      <xdr:row>36</xdr:row>
      <xdr:rowOff>19050</xdr:rowOff>
    </xdr:from>
    <xdr:to>
      <xdr:col>1</xdr:col>
      <xdr:colOff>285750</xdr:colOff>
      <xdr:row>36</xdr:row>
      <xdr:rowOff>190500</xdr:rowOff>
    </xdr:to>
    <xdr:sp>
      <xdr:nvSpPr>
        <xdr:cNvPr id="5" name="ตัวเชื่อมต่อตรง 8"/>
        <xdr:cNvSpPr>
          <a:spLocks/>
        </xdr:cNvSpPr>
      </xdr:nvSpPr>
      <xdr:spPr>
        <a:xfrm flipV="1">
          <a:off x="428625" y="96107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190500</xdr:rowOff>
    </xdr:to>
    <xdr:sp>
      <xdr:nvSpPr>
        <xdr:cNvPr id="6" name="ตัวเชื่อมต่อตรง 9"/>
        <xdr:cNvSpPr>
          <a:spLocks/>
        </xdr:cNvSpPr>
      </xdr:nvSpPr>
      <xdr:spPr>
        <a:xfrm flipV="1">
          <a:off x="457200" y="99155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7" name="ตัวเชื่อมต่อตรง 11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sp>
      <xdr:nvSpPr>
        <xdr:cNvPr id="8" name="ตัวเชื่อมต่อตรง 13"/>
        <xdr:cNvSpPr>
          <a:spLocks/>
        </xdr:cNvSpPr>
      </xdr:nvSpPr>
      <xdr:spPr>
        <a:xfrm flipV="1">
          <a:off x="3552825" y="305752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sp>
      <xdr:nvSpPr>
        <xdr:cNvPr id="9" name="ตัวเชื่อมต่อตรง 15"/>
        <xdr:cNvSpPr>
          <a:spLocks/>
        </xdr:cNvSpPr>
      </xdr:nvSpPr>
      <xdr:spPr>
        <a:xfrm flipV="1">
          <a:off x="3562350" y="3048000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10" name="ตัวเชื่อมต่อตรง 12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2</xdr:col>
      <xdr:colOff>152400</xdr:colOff>
      <xdr:row>25</xdr:row>
      <xdr:rowOff>0</xdr:rowOff>
    </xdr:from>
    <xdr:to>
      <xdr:col>7</xdr:col>
      <xdr:colOff>352425</xdr:colOff>
      <xdr:row>35</xdr:row>
      <xdr:rowOff>47625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6619875"/>
          <a:ext cx="39719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103"/>
  <sheetViews>
    <sheetView tabSelected="1" view="pageLayout" workbookViewId="0" topLeftCell="A20">
      <selection activeCell="L35" sqref="L35"/>
    </sheetView>
  </sheetViews>
  <sheetFormatPr defaultColWidth="9.00390625" defaultRowHeight="14.25"/>
  <cols>
    <col min="1" max="1" width="3.75390625" style="1" customWidth="1"/>
    <col min="2" max="3" width="12.00390625" style="1" customWidth="1"/>
    <col min="4" max="4" width="9.00390625" style="1" customWidth="1"/>
    <col min="5" max="5" width="9.25390625" style="1" bestFit="1" customWidth="1"/>
    <col min="6" max="9" width="9.625" style="1" customWidth="1"/>
    <col min="10" max="16384" width="9.00390625" style="1" customWidth="1"/>
  </cols>
  <sheetData>
    <row r="1" spans="2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2:9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2:9" ht="21" customHeight="1">
      <c r="B3" s="86" t="s">
        <v>63</v>
      </c>
      <c r="C3" s="86"/>
      <c r="D3" s="86"/>
      <c r="E3" s="86"/>
      <c r="F3" s="86"/>
      <c r="G3" s="86"/>
      <c r="H3" s="86"/>
      <c r="I3" s="86"/>
    </row>
    <row r="4" ht="18" customHeight="1"/>
    <row r="5" spans="1:2" ht="24">
      <c r="A5" s="46">
        <v>1</v>
      </c>
      <c r="B5" s="2" t="s">
        <v>1</v>
      </c>
    </row>
    <row r="6" ht="21" customHeight="1">
      <c r="B6" s="2" t="s">
        <v>2</v>
      </c>
    </row>
    <row r="7" spans="2:8" ht="21" customHeight="1">
      <c r="B7" s="2" t="s">
        <v>3</v>
      </c>
      <c r="D7" s="64" t="s">
        <v>67</v>
      </c>
      <c r="E7" s="64"/>
      <c r="F7" s="64"/>
      <c r="G7" s="65" t="s">
        <v>4</v>
      </c>
      <c r="H7" s="64"/>
    </row>
    <row r="8" spans="2:8" ht="21" customHeight="1">
      <c r="B8" s="2" t="s">
        <v>5</v>
      </c>
      <c r="D8" s="64" t="s">
        <v>65</v>
      </c>
      <c r="E8" s="64"/>
      <c r="F8" s="64"/>
      <c r="G8" s="65"/>
      <c r="H8" s="64"/>
    </row>
    <row r="9" spans="2:8" ht="21" customHeight="1">
      <c r="B9" s="2" t="s">
        <v>6</v>
      </c>
      <c r="D9" s="64" t="s">
        <v>61</v>
      </c>
      <c r="E9" s="64"/>
      <c r="F9" s="64"/>
      <c r="G9" s="65" t="s">
        <v>7</v>
      </c>
      <c r="H9" s="64"/>
    </row>
    <row r="10" spans="2:8" ht="21" customHeight="1">
      <c r="B10" s="2" t="s">
        <v>8</v>
      </c>
      <c r="D10" s="66" t="s">
        <v>66</v>
      </c>
      <c r="E10" s="64"/>
      <c r="F10" s="64"/>
      <c r="G10" s="65" t="s">
        <v>9</v>
      </c>
      <c r="H10" s="64" t="s">
        <v>64</v>
      </c>
    </row>
    <row r="11" spans="2:8" ht="21" customHeight="1">
      <c r="B11" s="2" t="s">
        <v>55</v>
      </c>
      <c r="D11" s="4" t="s">
        <v>69</v>
      </c>
      <c r="E11" s="66"/>
      <c r="F11" s="66" t="s">
        <v>68</v>
      </c>
      <c r="G11" s="66"/>
      <c r="H11" s="64"/>
    </row>
    <row r="12" spans="2:6" ht="21" customHeight="1">
      <c r="B12" s="2" t="s">
        <v>48</v>
      </c>
      <c r="D12" s="1" t="s">
        <v>49</v>
      </c>
      <c r="F12" s="1" t="s">
        <v>50</v>
      </c>
    </row>
    <row r="13" ht="13.5" customHeight="1">
      <c r="B13" s="2"/>
    </row>
    <row r="14" ht="21" customHeight="1">
      <c r="B14" s="2" t="s">
        <v>10</v>
      </c>
    </row>
    <row r="15" ht="21" customHeight="1">
      <c r="B15" s="2" t="s">
        <v>23</v>
      </c>
    </row>
    <row r="16" spans="2:8" ht="21" customHeight="1">
      <c r="B16" s="2" t="s">
        <v>56</v>
      </c>
      <c r="G16" s="3">
        <v>1</v>
      </c>
      <c r="H16" s="1" t="s">
        <v>24</v>
      </c>
    </row>
    <row r="17" spans="2:8" ht="21" customHeight="1">
      <c r="B17" s="2"/>
      <c r="D17" s="1" t="s">
        <v>26</v>
      </c>
      <c r="E17" s="57" t="s">
        <v>70</v>
      </c>
      <c r="F17" s="7"/>
      <c r="G17" s="63">
        <v>0.6</v>
      </c>
      <c r="H17" s="1" t="s">
        <v>25</v>
      </c>
    </row>
    <row r="18" spans="2:8" ht="21" customHeight="1">
      <c r="B18" s="2"/>
      <c r="C18" s="14"/>
      <c r="D18" s="61"/>
      <c r="E18" s="6" t="s">
        <v>60</v>
      </c>
      <c r="F18" s="62"/>
      <c r="G18" s="71" t="s">
        <v>52</v>
      </c>
      <c r="H18" s="1" t="s">
        <v>25</v>
      </c>
    </row>
    <row r="19" spans="2:8" ht="21" customHeight="1">
      <c r="B19" s="2" t="s">
        <v>27</v>
      </c>
      <c r="G19" s="4" t="s">
        <v>52</v>
      </c>
      <c r="H19" s="1" t="s">
        <v>59</v>
      </c>
    </row>
    <row r="20" spans="2:8" ht="21" customHeight="1">
      <c r="B20" s="2" t="s">
        <v>28</v>
      </c>
      <c r="G20" s="4" t="s">
        <v>52</v>
      </c>
      <c r="H20" s="1" t="s">
        <v>59</v>
      </c>
    </row>
    <row r="21" spans="2:8" ht="21" customHeight="1">
      <c r="B21" s="45" t="s">
        <v>11</v>
      </c>
      <c r="G21" s="72">
        <v>0</v>
      </c>
      <c r="H21" s="1" t="s">
        <v>62</v>
      </c>
    </row>
    <row r="22" spans="2:8" ht="21" customHeight="1">
      <c r="B22" s="2" t="s">
        <v>29</v>
      </c>
      <c r="G22" s="4" t="s">
        <v>52</v>
      </c>
      <c r="H22" s="1" t="s">
        <v>30</v>
      </c>
    </row>
    <row r="23" spans="2:8" ht="21" customHeight="1">
      <c r="B23" s="2" t="s">
        <v>51</v>
      </c>
      <c r="G23" s="4" t="s">
        <v>52</v>
      </c>
      <c r="H23" s="1" t="s">
        <v>25</v>
      </c>
    </row>
    <row r="24" spans="2:4" ht="13.5" customHeight="1">
      <c r="B24" s="2"/>
      <c r="D24" s="4"/>
    </row>
    <row r="25" ht="21" customHeight="1">
      <c r="B25" s="2" t="s">
        <v>31</v>
      </c>
    </row>
    <row r="26" spans="1:9" ht="21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2" ht="24">
      <c r="A36" s="46">
        <v>2</v>
      </c>
      <c r="B36" s="2" t="s">
        <v>32</v>
      </c>
    </row>
    <row r="37" ht="24">
      <c r="B37" s="1" t="s">
        <v>53</v>
      </c>
    </row>
    <row r="38" ht="24">
      <c r="B38" s="1" t="s">
        <v>54</v>
      </c>
    </row>
    <row r="39" ht="24">
      <c r="B39" s="1" t="s">
        <v>33</v>
      </c>
    </row>
    <row r="40" ht="13.5" customHeight="1"/>
    <row r="41" ht="13.5" customHeight="1"/>
    <row r="42" spans="2:3" ht="21" customHeight="1">
      <c r="B42" s="1" t="s">
        <v>34</v>
      </c>
      <c r="C42" s="1" t="s">
        <v>38</v>
      </c>
    </row>
    <row r="43" ht="21" customHeight="1">
      <c r="C43" s="1" t="s">
        <v>36</v>
      </c>
    </row>
    <row r="44" ht="21" customHeight="1">
      <c r="C44" s="1" t="s">
        <v>35</v>
      </c>
    </row>
    <row r="45" ht="21" customHeight="1">
      <c r="C45" s="1" t="s">
        <v>57</v>
      </c>
    </row>
    <row r="46" ht="21" customHeight="1">
      <c r="C46" s="1" t="s">
        <v>58</v>
      </c>
    </row>
    <row r="47" ht="21" customHeight="1">
      <c r="C47" s="1" t="s">
        <v>37</v>
      </c>
    </row>
    <row r="48" ht="21" customHeight="1"/>
    <row r="49" ht="11.25" customHeight="1" thickBot="1"/>
    <row r="50" spans="1:9" ht="19.5" customHeight="1">
      <c r="A50" s="78" t="s">
        <v>40</v>
      </c>
      <c r="B50" s="31" t="s">
        <v>12</v>
      </c>
      <c r="C50" s="31" t="s">
        <v>42</v>
      </c>
      <c r="D50" s="78" t="s">
        <v>16</v>
      </c>
      <c r="E50" s="31"/>
      <c r="F50" s="31" t="s">
        <v>13</v>
      </c>
      <c r="G50" s="78" t="s">
        <v>18</v>
      </c>
      <c r="H50" s="78" t="s">
        <v>20</v>
      </c>
      <c r="I50" s="78" t="s">
        <v>19</v>
      </c>
    </row>
    <row r="51" spans="1:9" ht="19.5" customHeight="1">
      <c r="A51" s="79"/>
      <c r="B51" s="35" t="s">
        <v>14</v>
      </c>
      <c r="C51" s="35" t="s">
        <v>15</v>
      </c>
      <c r="D51" s="79"/>
      <c r="E51" s="32"/>
      <c r="F51" s="35" t="s">
        <v>17</v>
      </c>
      <c r="G51" s="89"/>
      <c r="H51" s="79"/>
      <c r="I51" s="79"/>
    </row>
    <row r="52" spans="1:9" ht="19.5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 ht="24">
      <c r="A53" s="9">
        <v>1</v>
      </c>
      <c r="B53" s="67">
        <v>0.477</v>
      </c>
      <c r="C53" s="22">
        <f>$G$21</f>
        <v>0</v>
      </c>
      <c r="D53" s="22">
        <f>$B53-$C53</f>
        <v>0.477</v>
      </c>
      <c r="E53" s="25">
        <f>SQRT(2*9.81*D53)</f>
        <v>3.059205779283244</v>
      </c>
      <c r="F53" s="67">
        <v>0.16</v>
      </c>
      <c r="G53" s="68">
        <v>0.055</v>
      </c>
      <c r="H53" s="11">
        <f>D53/F53</f>
        <v>2.9812499999999997</v>
      </c>
      <c r="I53" s="11">
        <f>G53/(($G$16*$G$17)*F53*E53)</f>
        <v>0.18727627626308224</v>
      </c>
    </row>
    <row r="54" spans="1:9" ht="24">
      <c r="A54" s="18">
        <v>2</v>
      </c>
      <c r="B54" s="52">
        <v>0.467</v>
      </c>
      <c r="C54" s="23">
        <f>$G$21</f>
        <v>0</v>
      </c>
      <c r="D54" s="23">
        <f>$B54-$C54</f>
        <v>0.467</v>
      </c>
      <c r="E54" s="26">
        <f>SQRT(2*9.81*D54)</f>
        <v>3.026968780810268</v>
      </c>
      <c r="F54" s="69">
        <v>0.19</v>
      </c>
      <c r="G54" s="70">
        <v>0.087</v>
      </c>
      <c r="H54" s="12">
        <f>D54/F54</f>
        <v>2.4578947368421056</v>
      </c>
      <c r="I54" s="12">
        <f>G54/(($G$16*$G$17)*F54*E54)</f>
        <v>0.25211951295135515</v>
      </c>
    </row>
    <row r="55" spans="1:9" ht="24">
      <c r="A55" s="18">
        <v>3</v>
      </c>
      <c r="B55" s="52">
        <v>0.457</v>
      </c>
      <c r="C55" s="23">
        <f>$G$21</f>
        <v>0</v>
      </c>
      <c r="D55" s="23">
        <f>$B55-$C55</f>
        <v>0.457</v>
      </c>
      <c r="E55" s="27">
        <f>SQRT(2*9.81*D55)</f>
        <v>2.9943847448182073</v>
      </c>
      <c r="F55" s="52">
        <v>0.27</v>
      </c>
      <c r="G55" s="54">
        <v>0.101</v>
      </c>
      <c r="H55" s="12">
        <f>D55/F55</f>
        <v>1.6925925925925926</v>
      </c>
      <c r="I55" s="12">
        <f>G55/(($G$16*$G$17)*F55*E55)</f>
        <v>0.20820864493193497</v>
      </c>
    </row>
    <row r="56" spans="1:9" ht="24">
      <c r="A56" s="18">
        <v>4</v>
      </c>
      <c r="B56" s="52">
        <v>0.447</v>
      </c>
      <c r="C56" s="23">
        <f>$G$21</f>
        <v>0</v>
      </c>
      <c r="D56" s="23">
        <f>$B56-$C56</f>
        <v>0.447</v>
      </c>
      <c r="E56" s="28">
        <f>SQRT(2*9.81*D56)</f>
        <v>2.9614422162183076</v>
      </c>
      <c r="F56" s="53">
        <v>0.35</v>
      </c>
      <c r="G56" s="55">
        <v>0.113</v>
      </c>
      <c r="H56" s="12">
        <f>D56/F56</f>
        <v>1.2771428571428574</v>
      </c>
      <c r="I56" s="12">
        <f>G56/(($G$16*$G$17)*F56*E56)</f>
        <v>0.18170040095611695</v>
      </c>
    </row>
    <row r="57" spans="1:9" ht="24">
      <c r="A57" s="18"/>
      <c r="B57" s="52"/>
      <c r="C57" s="23"/>
      <c r="D57" s="23"/>
      <c r="E57" s="28"/>
      <c r="F57" s="52"/>
      <c r="G57" s="54"/>
      <c r="H57" s="12"/>
      <c r="I57" s="12"/>
    </row>
    <row r="58" spans="1:9" ht="24">
      <c r="A58" s="3"/>
      <c r="B58" s="53"/>
      <c r="C58" s="23"/>
      <c r="D58" s="23"/>
      <c r="E58" s="27"/>
      <c r="F58" s="53"/>
      <c r="G58" s="55"/>
      <c r="H58" s="12"/>
      <c r="I58" s="12"/>
    </row>
    <row r="59" spans="1:9" ht="24">
      <c r="A59" s="18"/>
      <c r="B59" s="52"/>
      <c r="C59" s="23"/>
      <c r="D59" s="23"/>
      <c r="E59" s="27"/>
      <c r="F59" s="52"/>
      <c r="G59" s="54"/>
      <c r="H59" s="12"/>
      <c r="I59" s="12"/>
    </row>
    <row r="60" spans="1:9" ht="24">
      <c r="A60" s="18"/>
      <c r="B60" s="52"/>
      <c r="C60" s="23"/>
      <c r="D60" s="23"/>
      <c r="E60" s="27"/>
      <c r="F60" s="58"/>
      <c r="G60" s="59"/>
      <c r="H60" s="12"/>
      <c r="I60" s="12"/>
    </row>
    <row r="61" spans="1:9" ht="24">
      <c r="A61" s="18"/>
      <c r="B61" s="52"/>
      <c r="C61" s="23"/>
      <c r="D61" s="23"/>
      <c r="E61" s="27"/>
      <c r="F61" s="58"/>
      <c r="G61" s="59"/>
      <c r="H61" s="12"/>
      <c r="I61" s="12"/>
    </row>
    <row r="62" spans="1:9" ht="24">
      <c r="A62" s="18"/>
      <c r="B62" s="52"/>
      <c r="C62" s="23"/>
      <c r="D62" s="23"/>
      <c r="E62" s="27"/>
      <c r="F62" s="58"/>
      <c r="G62" s="59"/>
      <c r="H62" s="12"/>
      <c r="I62" s="12"/>
    </row>
    <row r="63" spans="1:9" ht="24">
      <c r="A63" s="18"/>
      <c r="B63" s="30"/>
      <c r="C63" s="48"/>
      <c r="D63" s="48"/>
      <c r="E63" s="49"/>
      <c r="F63" s="53"/>
      <c r="G63" s="55"/>
      <c r="H63" s="50"/>
      <c r="I63" s="50"/>
    </row>
    <row r="64" spans="1:9" ht="24">
      <c r="A64" s="18"/>
      <c r="B64" s="10"/>
      <c r="C64" s="23"/>
      <c r="D64" s="23"/>
      <c r="E64" s="27"/>
      <c r="F64" s="51"/>
      <c r="G64" s="51"/>
      <c r="H64" s="12"/>
      <c r="I64" s="12"/>
    </row>
    <row r="65" spans="1:9" ht="24">
      <c r="A65" s="18"/>
      <c r="B65" s="10"/>
      <c r="C65" s="23"/>
      <c r="D65" s="23"/>
      <c r="E65" s="27"/>
      <c r="F65" s="51"/>
      <c r="G65" s="51"/>
      <c r="H65" s="12"/>
      <c r="I65" s="12"/>
    </row>
    <row r="66" spans="1:9" ht="24">
      <c r="A66" s="18"/>
      <c r="B66" s="10"/>
      <c r="C66" s="23"/>
      <c r="D66" s="23"/>
      <c r="E66" s="27"/>
      <c r="F66" s="51"/>
      <c r="G66" s="51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 ht="24">
      <c r="A68" s="5"/>
      <c r="B68" s="5"/>
      <c r="C68" s="5"/>
      <c r="D68" s="5"/>
      <c r="E68" s="5"/>
      <c r="F68" s="5"/>
      <c r="G68" s="5"/>
      <c r="H68" s="5"/>
      <c r="I68" s="5"/>
    </row>
    <row r="70" spans="1:9" ht="24">
      <c r="A70" s="88"/>
      <c r="B70" s="88"/>
      <c r="C70" s="88"/>
      <c r="D70" s="88"/>
      <c r="E70" s="88"/>
      <c r="F70" s="88"/>
      <c r="G70" s="88"/>
      <c r="H70" s="88"/>
      <c r="I70" s="88"/>
    </row>
    <row r="71" spans="1:9" ht="24">
      <c r="A71" s="88"/>
      <c r="B71" s="88"/>
      <c r="C71" s="88"/>
      <c r="D71" s="88"/>
      <c r="E71" s="88"/>
      <c r="F71" s="88"/>
      <c r="G71" s="88"/>
      <c r="H71" s="88"/>
      <c r="I71" s="88"/>
    </row>
    <row r="72" spans="1:9" ht="24">
      <c r="A72" s="88"/>
      <c r="B72" s="88"/>
      <c r="C72" s="88"/>
      <c r="D72" s="88"/>
      <c r="E72" s="88"/>
      <c r="F72" s="88"/>
      <c r="G72" s="88"/>
      <c r="H72" s="88"/>
      <c r="I72" s="88"/>
    </row>
    <row r="73" spans="1:9" ht="24">
      <c r="A73" s="88"/>
      <c r="B73" s="88"/>
      <c r="C73" s="88"/>
      <c r="D73" s="88"/>
      <c r="E73" s="88"/>
      <c r="F73" s="88"/>
      <c r="G73" s="88"/>
      <c r="H73" s="88"/>
      <c r="I73" s="88"/>
    </row>
    <row r="74" spans="1:9" ht="24">
      <c r="A74" s="88"/>
      <c r="B74" s="88"/>
      <c r="C74" s="88"/>
      <c r="D74" s="88"/>
      <c r="E74" s="88"/>
      <c r="F74" s="88"/>
      <c r="G74" s="88"/>
      <c r="H74" s="88"/>
      <c r="I74" s="88"/>
    </row>
    <row r="75" spans="1:9" ht="24">
      <c r="A75" s="88"/>
      <c r="B75" s="88"/>
      <c r="C75" s="88"/>
      <c r="D75" s="88"/>
      <c r="E75" s="88"/>
      <c r="F75" s="88"/>
      <c r="G75" s="88"/>
      <c r="H75" s="88"/>
      <c r="I75" s="88"/>
    </row>
    <row r="76" spans="1:9" ht="24">
      <c r="A76" s="88"/>
      <c r="B76" s="88"/>
      <c r="C76" s="88"/>
      <c r="D76" s="88"/>
      <c r="E76" s="88"/>
      <c r="F76" s="88"/>
      <c r="G76" s="88"/>
      <c r="H76" s="88"/>
      <c r="I76" s="88"/>
    </row>
    <row r="77" spans="1:9" ht="24">
      <c r="A77" s="88"/>
      <c r="B77" s="88"/>
      <c r="C77" s="88"/>
      <c r="D77" s="88"/>
      <c r="E77" s="88"/>
      <c r="F77" s="88"/>
      <c r="G77" s="88"/>
      <c r="H77" s="88"/>
      <c r="I77" s="88"/>
    </row>
    <row r="78" spans="1:9" ht="24">
      <c r="A78" s="88"/>
      <c r="B78" s="88"/>
      <c r="C78" s="88"/>
      <c r="D78" s="88"/>
      <c r="E78" s="88"/>
      <c r="F78" s="88"/>
      <c r="G78" s="88"/>
      <c r="H78" s="88"/>
      <c r="I78" s="88"/>
    </row>
    <row r="79" spans="1:9" ht="24">
      <c r="A79" s="88"/>
      <c r="B79" s="88"/>
      <c r="C79" s="88"/>
      <c r="D79" s="88"/>
      <c r="E79" s="88"/>
      <c r="F79" s="88"/>
      <c r="G79" s="88"/>
      <c r="H79" s="88"/>
      <c r="I79" s="88"/>
    </row>
    <row r="80" spans="1:9" ht="24">
      <c r="A80" s="88"/>
      <c r="B80" s="88"/>
      <c r="C80" s="88"/>
      <c r="D80" s="88"/>
      <c r="E80" s="88"/>
      <c r="F80" s="88"/>
      <c r="G80" s="88"/>
      <c r="H80" s="88"/>
      <c r="I80" s="88"/>
    </row>
    <row r="81" spans="1:9" ht="24">
      <c r="A81" s="88"/>
      <c r="B81" s="88"/>
      <c r="C81" s="88"/>
      <c r="D81" s="88"/>
      <c r="E81" s="88"/>
      <c r="F81" s="88"/>
      <c r="G81" s="88"/>
      <c r="H81" s="88"/>
      <c r="I81" s="88"/>
    </row>
    <row r="82" spans="1:2" ht="24">
      <c r="A82" s="46">
        <v>3</v>
      </c>
      <c r="B82" s="2" t="s">
        <v>41</v>
      </c>
    </row>
    <row r="83" ht="11.25" customHeight="1" thickBot="1"/>
    <row r="84" spans="1:9" ht="19.5" customHeight="1">
      <c r="A84" s="78" t="s">
        <v>40</v>
      </c>
      <c r="B84" s="31" t="s">
        <v>12</v>
      </c>
      <c r="C84" s="78" t="s">
        <v>43</v>
      </c>
      <c r="D84" s="78" t="s">
        <v>16</v>
      </c>
      <c r="E84" s="56" t="s">
        <v>13</v>
      </c>
      <c r="F84" s="78" t="s">
        <v>20</v>
      </c>
      <c r="G84" s="78" t="s">
        <v>19</v>
      </c>
      <c r="H84" s="78" t="s">
        <v>45</v>
      </c>
      <c r="I84" s="78"/>
    </row>
    <row r="85" spans="1:9" ht="19.5" customHeight="1">
      <c r="A85" s="79"/>
      <c r="B85" s="35" t="s">
        <v>14</v>
      </c>
      <c r="C85" s="79"/>
      <c r="D85" s="79"/>
      <c r="E85" s="35" t="s">
        <v>17</v>
      </c>
      <c r="F85" s="79"/>
      <c r="G85" s="79"/>
      <c r="H85" s="79"/>
      <c r="I85" s="79"/>
    </row>
    <row r="86" spans="1:9" ht="19.5" customHeight="1" thickBot="1">
      <c r="A86" s="80"/>
      <c r="B86" s="34" t="s">
        <v>21</v>
      </c>
      <c r="C86" s="34" t="s">
        <v>21</v>
      </c>
      <c r="D86" s="80"/>
      <c r="E86" s="8" t="s">
        <v>22</v>
      </c>
      <c r="F86" s="80"/>
      <c r="G86" s="80"/>
      <c r="H86" s="82" t="s">
        <v>39</v>
      </c>
      <c r="I86" s="82"/>
    </row>
    <row r="87" spans="1:9" ht="21" customHeight="1">
      <c r="A87" s="42">
        <v>1</v>
      </c>
      <c r="B87" s="67">
        <v>0.477</v>
      </c>
      <c r="C87" s="15">
        <f>$G$21</f>
        <v>0</v>
      </c>
      <c r="D87" s="15">
        <f>B87-C87</f>
        <v>0.477</v>
      </c>
      <c r="E87" s="67">
        <v>0.16</v>
      </c>
      <c r="F87" s="36">
        <f>D87/E87</f>
        <v>2.9812499999999997</v>
      </c>
      <c r="G87" s="74">
        <f>(0.0109*F87)+0.1844</f>
        <v>0.216895625</v>
      </c>
      <c r="H87" s="83">
        <f>G87*($G$16*$G$17)*E87*(2*9.81*D87)^0.5</f>
        <v>0.06369872155212013</v>
      </c>
      <c r="I87" s="83"/>
    </row>
    <row r="88" spans="1:9" ht="21" customHeight="1">
      <c r="A88" s="43">
        <v>2</v>
      </c>
      <c r="B88" s="52">
        <v>0.467</v>
      </c>
      <c r="C88" s="16">
        <f>$G$21</f>
        <v>0</v>
      </c>
      <c r="D88" s="16">
        <f>B88-C88</f>
        <v>0.467</v>
      </c>
      <c r="E88" s="69">
        <v>0.19</v>
      </c>
      <c r="F88" s="73">
        <f>D88/E88</f>
        <v>2.4578947368421056</v>
      </c>
      <c r="G88" s="75">
        <f>(0.0109*F88)+0.1844</f>
        <v>0.21119105263157895</v>
      </c>
      <c r="H88" s="81">
        <f>G88*($G$16*$G$17)*E88*(2*9.81*D88)^0.5</f>
        <v>0.07287663443365623</v>
      </c>
      <c r="I88" s="76"/>
    </row>
    <row r="89" spans="1:9" ht="21" customHeight="1">
      <c r="A89" s="43">
        <v>3</v>
      </c>
      <c r="B89" s="52">
        <v>0.457</v>
      </c>
      <c r="C89" s="16">
        <f>$G$21</f>
        <v>0</v>
      </c>
      <c r="D89" s="16">
        <f>B89-C89</f>
        <v>0.457</v>
      </c>
      <c r="E89" s="52">
        <v>0.27</v>
      </c>
      <c r="F89" s="73">
        <f>D89/E89</f>
        <v>1.6925925925925926</v>
      </c>
      <c r="G89" s="75">
        <f>(0.0109*F89)+0.1844</f>
        <v>0.20284925925925926</v>
      </c>
      <c r="H89" s="81">
        <f>G89*($G$16*$G$17)*E89*(2*9.81*D89)^0.5</f>
        <v>0.09840021384262311</v>
      </c>
      <c r="I89" s="76"/>
    </row>
    <row r="90" spans="1:9" ht="21" customHeight="1">
      <c r="A90" s="43">
        <v>4</v>
      </c>
      <c r="B90" s="52">
        <v>0.447</v>
      </c>
      <c r="C90" s="16">
        <f>$G$21</f>
        <v>0</v>
      </c>
      <c r="D90" s="16">
        <f>B90-C90</f>
        <v>0.447</v>
      </c>
      <c r="E90" s="53">
        <v>0.35</v>
      </c>
      <c r="F90" s="73">
        <f>D90/E90</f>
        <v>1.2771428571428574</v>
      </c>
      <c r="G90" s="75">
        <f>(0.0109*F90)+0.1844</f>
        <v>0.19832085714285716</v>
      </c>
      <c r="H90" s="81">
        <f>G90*($G$16*$G$17)*E90*(2*9.81*D90)^0.5</f>
        <v>0.12333630932688601</v>
      </c>
      <c r="I90" s="76"/>
    </row>
    <row r="91" spans="1:9" ht="21" customHeight="1">
      <c r="A91" s="43"/>
      <c r="B91" s="52"/>
      <c r="C91" s="16"/>
      <c r="D91" s="16"/>
      <c r="E91" s="52"/>
      <c r="F91" s="37"/>
      <c r="G91" s="60"/>
      <c r="H91" s="76"/>
      <c r="I91" s="76"/>
    </row>
    <row r="92" spans="1:9" ht="21" customHeight="1">
      <c r="A92" s="43"/>
      <c r="B92" s="53"/>
      <c r="C92" s="16"/>
      <c r="D92" s="16"/>
      <c r="E92" s="53"/>
      <c r="F92" s="37"/>
      <c r="G92" s="37"/>
      <c r="H92" s="76"/>
      <c r="I92" s="76"/>
    </row>
    <row r="93" spans="1:9" ht="21" customHeight="1">
      <c r="A93" s="43"/>
      <c r="B93" s="52"/>
      <c r="C93" s="16"/>
      <c r="D93" s="16"/>
      <c r="E93" s="52"/>
      <c r="F93" s="37"/>
      <c r="G93" s="37"/>
      <c r="H93" s="76"/>
      <c r="I93" s="76"/>
    </row>
    <row r="94" spans="1:9" ht="21" customHeight="1">
      <c r="A94" s="43"/>
      <c r="B94" s="52"/>
      <c r="C94" s="16"/>
      <c r="D94" s="16"/>
      <c r="E94" s="58"/>
      <c r="F94" s="37"/>
      <c r="G94" s="60"/>
      <c r="H94" s="76"/>
      <c r="I94" s="76"/>
    </row>
    <row r="95" spans="1:9" ht="21" customHeight="1">
      <c r="A95" s="43"/>
      <c r="B95" s="52"/>
      <c r="C95" s="16"/>
      <c r="D95" s="16"/>
      <c r="E95" s="58"/>
      <c r="F95" s="37"/>
      <c r="G95" s="37"/>
      <c r="H95" s="76"/>
      <c r="I95" s="76"/>
    </row>
    <row r="96" spans="1:9" ht="21" customHeight="1">
      <c r="A96" s="43"/>
      <c r="B96" s="52"/>
      <c r="C96" s="16"/>
      <c r="D96" s="16"/>
      <c r="E96" s="58"/>
      <c r="F96" s="37"/>
      <c r="G96" s="60"/>
      <c r="H96" s="76"/>
      <c r="I96" s="76"/>
    </row>
    <row r="97" spans="1:9" ht="21" customHeight="1">
      <c r="A97" s="43"/>
      <c r="B97" s="40"/>
      <c r="C97" s="16"/>
      <c r="D97" s="16"/>
      <c r="E97" s="53"/>
      <c r="F97" s="37"/>
      <c r="G97" s="37"/>
      <c r="H97" s="76"/>
      <c r="I97" s="76"/>
    </row>
    <row r="98" spans="1:9" ht="21" customHeight="1">
      <c r="A98" s="43"/>
      <c r="B98" s="40"/>
      <c r="C98" s="16"/>
      <c r="D98" s="16"/>
      <c r="E98" s="53"/>
      <c r="F98" s="37"/>
      <c r="G98" s="37"/>
      <c r="H98" s="76"/>
      <c r="I98" s="76"/>
    </row>
    <row r="99" spans="1:9" ht="21" customHeight="1">
      <c r="A99" s="43"/>
      <c r="B99" s="30"/>
      <c r="C99" s="16"/>
      <c r="D99" s="16"/>
      <c r="E99" s="53"/>
      <c r="F99" s="37"/>
      <c r="G99" s="37"/>
      <c r="H99" s="76"/>
      <c r="I99" s="76"/>
    </row>
    <row r="100" spans="1:9" ht="21" customHeight="1">
      <c r="A100" s="43"/>
      <c r="B100" s="40"/>
      <c r="C100" s="16"/>
      <c r="D100" s="16"/>
      <c r="E100" s="40"/>
      <c r="F100" s="37"/>
      <c r="G100" s="37"/>
      <c r="H100" s="47"/>
      <c r="I100" s="47"/>
    </row>
    <row r="101" spans="1:9" ht="21" customHeight="1" thickBot="1">
      <c r="A101" s="44"/>
      <c r="B101" s="41"/>
      <c r="C101" s="17"/>
      <c r="D101" s="17"/>
      <c r="E101" s="39"/>
      <c r="F101" s="38"/>
      <c r="G101" s="38"/>
      <c r="H101" s="77"/>
      <c r="I101" s="77"/>
    </row>
    <row r="102" ht="21" customHeight="1">
      <c r="A102" s="14" t="s">
        <v>47</v>
      </c>
    </row>
    <row r="103" ht="21" customHeight="1">
      <c r="B103" s="14" t="s">
        <v>44</v>
      </c>
    </row>
  </sheetData>
  <sheetProtection/>
  <mergeCells count="31">
    <mergeCell ref="D50:D51"/>
    <mergeCell ref="G50:G51"/>
    <mergeCell ref="H50:H51"/>
    <mergeCell ref="H84:I85"/>
    <mergeCell ref="H86:I86"/>
    <mergeCell ref="A84:A86"/>
    <mergeCell ref="H87:I87"/>
    <mergeCell ref="B1:I1"/>
    <mergeCell ref="B2:I2"/>
    <mergeCell ref="B3:I3"/>
    <mergeCell ref="A26:I35"/>
    <mergeCell ref="I50:I51"/>
    <mergeCell ref="A50:A51"/>
    <mergeCell ref="A70:I81"/>
    <mergeCell ref="H88:I88"/>
    <mergeCell ref="H89:I89"/>
    <mergeCell ref="H90:I90"/>
    <mergeCell ref="H92:I92"/>
    <mergeCell ref="H91:I91"/>
    <mergeCell ref="C84:C85"/>
    <mergeCell ref="D84:D86"/>
    <mergeCell ref="F84:F86"/>
    <mergeCell ref="G84:G86"/>
    <mergeCell ref="H93:I93"/>
    <mergeCell ref="H101:I101"/>
    <mergeCell ref="H94:I94"/>
    <mergeCell ref="H95:I95"/>
    <mergeCell ref="H96:I96"/>
    <mergeCell ref="H97:I97"/>
    <mergeCell ref="H98:I98"/>
    <mergeCell ref="H99:I99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5"/>
  <drawing r:id="rId4"/>
  <legacyDrawing r:id="rId3"/>
  <oleObjects>
    <oleObject progId="Equation.3" shapeId="162650" r:id="rId1"/>
    <oleObject progId="Equation.3" shapeId="1626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ppp</cp:lastModifiedBy>
  <cp:lastPrinted>2012-09-20T10:07:56Z</cp:lastPrinted>
  <dcterms:created xsi:type="dcterms:W3CDTF">2012-08-31T03:29:15Z</dcterms:created>
  <dcterms:modified xsi:type="dcterms:W3CDTF">2014-06-06T07:24:59Z</dcterms:modified>
  <cp:category/>
  <cp:version/>
  <cp:contentType/>
  <cp:contentStatus/>
</cp:coreProperties>
</file>