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8L-Rmc แม่ลาว" sheetId="2" r:id="rId1"/>
  </sheets>
  <definedNames>
    <definedName name="_xlnm.Print_Area" localSheetId="0">'8L-Rmc แม่ลาว'!$A$1:$I$103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<sst xmlns="http://schemas.openxmlformats.org/spreadsheetml/2006/main" count="90" uniqueCount="71">
  <si>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</si>
  <si>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</si>
  <si>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</si>
  <si>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</si>
  <si>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</si>
  <si>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</si>
  <si>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</si>
  <si>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</si>
  <si>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</si>
  <si>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</si>
  <si>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</si>
  <si>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</si>
  <si>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</si>
  <si>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</si>
  <si>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</si>
  <si>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</si>
  <si>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</si>
  <si>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</si>
  <si>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</si>
  <si>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</si>
  <si>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</si>
  <si>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</si>
  <si>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</si>
  <si>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</si>
  <si>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</si>
  <si>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</si>
  <si>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</si>
  <si>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</si>
  <si>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</si>
  <si>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</si>
  <si>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</si>
  <si>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</si>
  <si>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</si>
  <si>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</si>
  <si>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</si>
  <si>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</si>
  <si>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</si>
  <si>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</si>
  <si>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</si>
  <si>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</si>
  <si>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</si>
  <si>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</si>
  <si>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</si>
  <si>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</si>
  <si>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</si>
  <si>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</si>
  <si>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</si>
  <si>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</si>
  <si>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</si>
  <si>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</si>
  <si>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</si>
  <si>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</si>
  <si>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</si>
  <si>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</si>
  <si>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</si>
  <si>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</si>
  <si>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</si>
  <si>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</si>
  <si>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</si>
  <si>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</si>
  <si>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</si>
  <si>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</si>
  <si>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</si>
  <si>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</si>
  <si>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</si>
  <si>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</si>
  <si>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</si>
  <si>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 xml:space="preserve">ทรบ.ปากคลองซอย 8L-RMC  </t>
  </si>
  <si>
    <t>21+665</t>
  </si>
  <si>
    <t>N 19º33'25.6''</t>
  </si>
  <si>
    <t>E 099º42'19.6''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</si>
</sst>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8L-RMC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75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6002979357310065"/>
                  <c:y val="0.1411529547664480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'8L-Rmc แม่ลาว'!$H$53:$H$56</c:f>
              <c:numCache>
                <c:formatCode>0.000</c:formatCode>
                <c:ptCount val="4"/>
                <c:pt idx="0">
                  <c:v>11.549999999999999</c:v>
                </c:pt>
                <c:pt idx="1">
                  <c:v>5.6999999999999993</c:v>
                </c:pt>
                <c:pt idx="2">
                  <c:v>3.7000000000000006</c:v>
                </c:pt>
                <c:pt idx="3">
                  <c:v>2.4249999999999998</c:v>
                </c:pt>
              </c:numCache>
            </c:numRef>
          </c:xVal>
          <c:yVal>
            <c:numRef>
              <c:f>'8L-Rmc แม่ลาว'!$I$53:$I$56</c:f>
              <c:numCache>
                <c:formatCode>0.000</c:formatCode>
                <c:ptCount val="4"/>
                <c:pt idx="0">
                  <c:v>0.10713458273250685</c:v>
                </c:pt>
                <c:pt idx="1">
                  <c:v>0.1120660184713497</c:v>
                </c:pt>
                <c:pt idx="2">
                  <c:v>0.12714162465348985</c:v>
                </c:pt>
                <c:pt idx="3">
                  <c:v>0.13581664121257664</c:v>
                </c:pt>
              </c:numCache>
            </c:numRef>
          </c:yVal>
        </c:ser>
        <c:axId val="100646272"/>
        <c:axId val="107480576"/>
      </c:scatterChart>
      <c:valAx>
        <c:axId val="100646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17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7480576"/>
        <c:crosses val="autoZero"/>
        <c:crossBetween val="midCat"/>
      </c:valAx>
      <c:valAx>
        <c:axId val="107480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64627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144529</xdr:colOff>
      <xdr:row>14</xdr:row>
      <xdr:rowOff>262781</xdr:rowOff>
    </xdr:from>
    <xdr:to>
      <xdr:col>2</xdr:col>
      <xdr:colOff>287404</xdr:colOff>
      <xdr:row>15</xdr:row>
      <xdr:rowOff>177056</xdr:rowOff>
    </xdr:to>
    <xdr:cxnSp macro="">
      <xdr:nvCxnSpPr>
        <xdr:cNvPr id="3" name="ตัวเชื่อมต่อตรง 2"/>
        <xdr:cNvCxnSpPr/>
      </xdr:nvCxnSpPr>
      <xdr:spPr>
        <a:xfrm flipV="1">
          <a:off x="1348143" y="4055463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10</xdr:row>
      <xdr:rowOff>241123</xdr:rowOff>
    </xdr:from>
    <xdr:to>
      <xdr:col>5</xdr:col>
      <xdr:colOff>207352</xdr:colOff>
      <xdr:row>11</xdr:row>
      <xdr:rowOff>150736</xdr:rowOff>
    </xdr:to>
    <xdr:cxnSp macro="">
      <xdr:nvCxnSpPr>
        <xdr:cNvPr id="18" name="ตัวเชื่อมต่อตรง 17"/>
        <xdr:cNvCxnSpPr/>
      </xdr:nvCxnSpPr>
      <xdr:spPr>
        <a:xfrm flipV="1">
          <a:off x="3571409" y="3055328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381002</xdr:colOff>
      <xdr:row>25</xdr:row>
      <xdr:rowOff>226591</xdr:rowOff>
    </xdr:from>
    <xdr:to>
      <xdr:col>6</xdr:col>
      <xdr:colOff>701661</xdr:colOff>
      <xdr:row>34</xdr:row>
      <xdr:rowOff>50704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84616" y="6781523"/>
          <a:ext cx="3360000" cy="2239999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0" zoomScale="110" zoomScalePageLayoutView="110" workbookViewId="0">
      <selection activeCell="F69" sqref="F6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64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63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1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1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1.155</v>
      </c>
      <c r="C53" s="25">
        <f>$G$21</f>
        <v>0</v>
      </c>
      <c r="D53" s="25">
        <f>$B53-$C53</f>
        <v>1.155</v>
      </c>
      <c r="E53" s="26">
        <f>SQRT(2*9.81*D53)</f>
        <v>4.7603676328619828</v>
      </c>
      <c r="F53" s="24">
        <v>0.1</v>
      </c>
      <c r="G53" s="27">
        <v>5.0999999999999997E-2</v>
      </c>
      <c r="H53" s="28">
        <f>D53/F53</f>
        <v>11.549999999999999</v>
      </c>
      <c r="I53" s="28">
        <f>G53/(($G$16*$G$17)*F53*E53)</f>
        <v>0.10713458273250685</v>
      </c>
    </row>
    <row r="54" spans="1:9">
      <c r="A54" s="29">
        <v>2</v>
      </c>
      <c r="B54" s="30">
        <v>1.1399999999999999</v>
      </c>
      <c r="C54" s="31">
        <f>$G$21</f>
        <v>0</v>
      </c>
      <c r="D54" s="31">
        <f>$B54-$C54</f>
        <v>1.1399999999999999</v>
      </c>
      <c r="E54" s="32">
        <f>SQRT(2*9.81*D54)</f>
        <v>4.7293551357452523</v>
      </c>
      <c r="F54" s="33">
        <v>0.2</v>
      </c>
      <c r="G54" s="34">
        <v>0.106</v>
      </c>
      <c r="H54" s="35">
        <f>D54/F54</f>
        <v>5.6999999999999993</v>
      </c>
      <c r="I54" s="35">
        <f>G54/(($G$16*$G$17)*F54*E54)</f>
        <v>0.1120660184713497</v>
      </c>
    </row>
    <row r="55" spans="1:9">
      <c r="A55" s="29">
        <v>3</v>
      </c>
      <c r="B55" s="30">
        <v>1.1100000000000001</v>
      </c>
      <c r="C55" s="31">
        <f>$G$21</f>
        <v>0</v>
      </c>
      <c r="D55" s="31">
        <f>$B55-$C55</f>
        <v>1.1100000000000001</v>
      </c>
      <c r="E55" s="36">
        <f>SQRT(2*9.81*D55)</f>
        <v>4.6667119045426411</v>
      </c>
      <c r="F55" s="30">
        <v>0.3</v>
      </c>
      <c r="G55" s="37">
        <v>0.17799999999999999</v>
      </c>
      <c r="H55" s="35">
        <f>D55/F55</f>
        <v>3.7000000000000006</v>
      </c>
      <c r="I55" s="35">
        <f>G55/(($G$16*$G$17)*F55*E55)</f>
        <v>0.12714162465348985</v>
      </c>
    </row>
    <row r="56" spans="1:9">
      <c r="A56" s="29">
        <v>4</v>
      </c>
      <c r="B56" s="30">
        <v>0.97</v>
      </c>
      <c r="C56" s="31">
        <f>$G$21</f>
        <v>0</v>
      </c>
      <c r="D56" s="31">
        <f>$B56-$C56</f>
        <v>0.97</v>
      </c>
      <c r="E56" s="38">
        <f>SQRT(2*9.81*D56)</f>
        <v>4.3624992836675629</v>
      </c>
      <c r="F56" s="39">
        <v>0.4</v>
      </c>
      <c r="G56" s="40">
        <v>0.23699999999999999</v>
      </c>
      <c r="H56" s="35">
        <f>D56/F56</f>
        <v>2.4249999999999998</v>
      </c>
      <c r="I56" s="35">
        <f>G56/(($G$16*$G$17)*F56*E56)</f>
        <v>0.13581664121257664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v>1.155</v>
      </c>
      <c r="C87" s="56">
        <f>$G$21</f>
        <v>0</v>
      </c>
      <c r="D87" s="56">
        <f>B87-C87</f>
        <v>1.155</v>
      </c>
      <c r="E87" s="24">
        <v>0.1</v>
      </c>
      <c r="F87" s="57">
        <f>D87/E87</f>
        <v>11.549999999999999</v>
      </c>
      <c r="G87" s="58">
        <f>(-0.0029*F87)+0.1375</f>
        <v>0.10400500000000001</v>
      </c>
      <c r="H87" s="86">
        <f>G87*($G$16*$G$17)*E87*(2*9.81*D87)^0.5</f>
        <v>4.9510203565581064E-2</v>
      </c>
      <c r="I87" s="86"/>
    </row>
    <row r="88" spans="1:9" ht="21.2" customHeight="1">
      <c r="A88" s="29">
        <v>2</v>
      </c>
      <c r="B88" s="30">
        <v>1.1399999999999999</v>
      </c>
      <c r="C88" s="59">
        <f>$G$21</f>
        <v>0</v>
      </c>
      <c r="D88" s="59">
        <f>B88-C88</f>
        <v>1.1399999999999999</v>
      </c>
      <c r="E88" s="33">
        <v>0.2</v>
      </c>
      <c r="F88" s="60">
        <f>D88/E88</f>
        <v>5.6999999999999993</v>
      </c>
      <c r="G88" s="60">
        <f t="shared" ref="G88:G90" si="0">(-0.0029*F88)+0.1375</f>
        <v>0.12097000000000002</v>
      </c>
      <c r="H88" s="87">
        <f>G88*($G$16*$G$17)*E88*(2*9.81*D88)^0.5</f>
        <v>0.11442201815422066</v>
      </c>
      <c r="I88" s="87"/>
    </row>
    <row r="89" spans="1:9" ht="21.2" customHeight="1">
      <c r="A89" s="29">
        <v>3</v>
      </c>
      <c r="B89" s="30">
        <v>1.1100000000000001</v>
      </c>
      <c r="C89" s="59">
        <f>$G$21</f>
        <v>0</v>
      </c>
      <c r="D89" s="59">
        <f>B89-C89</f>
        <v>1.1100000000000001</v>
      </c>
      <c r="E89" s="30">
        <v>0.3</v>
      </c>
      <c r="F89" s="60">
        <f>D89/E89</f>
        <v>3.7000000000000006</v>
      </c>
      <c r="G89" s="60">
        <f t="shared" si="0"/>
        <v>0.12677000000000002</v>
      </c>
      <c r="H89" s="87">
        <f>G89*($G$16*$G$17)*E89*(2*9.81*D89)^0.5</f>
        <v>0.17747972044166119</v>
      </c>
      <c r="I89" s="87"/>
    </row>
    <row r="90" spans="1:9" ht="21.2" customHeight="1">
      <c r="A90" s="29">
        <v>4</v>
      </c>
      <c r="B90" s="30">
        <v>0.97</v>
      </c>
      <c r="C90" s="59">
        <f>$G$21</f>
        <v>0</v>
      </c>
      <c r="D90" s="59">
        <f>B90-C90</f>
        <v>0.97</v>
      </c>
      <c r="E90" s="39">
        <v>0.4</v>
      </c>
      <c r="F90" s="60">
        <f>D90/E90</f>
        <v>2.4249999999999998</v>
      </c>
      <c r="G90" s="61">
        <f t="shared" si="0"/>
        <v>0.13046750000000001</v>
      </c>
      <c r="H90" s="87">
        <f>G90*($G$16*$G$17)*E90*(2*9.81*D90)^0.5</f>
        <v>0.22766575011675916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8L-Rmc แม่ลาว</vt:lpstr>
      <vt:lpstr>'8L-Rmc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2015-11-06T07:18:13Z</cp:lastPrinted>
  <dcterms:created xsi:type="dcterms:W3CDTF">2012-08-31T03:29:15Z</dcterms:created>
  <dcterms:modified xsi:type="dcterms:W3CDTF">2015-11-06T07:20:33Z</dcterms:modified>
</cp:coreProperties>
</file>