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6675" windowHeight="8280" activeTab="0"/>
  </bookViews>
  <sheets>
    <sheet name="ฟอร์มสำรวจปริมาณน้ำ" sheetId="1" r:id="rId1"/>
    <sheet name="ตารางจำนวนรอบต่อวินาที" sheetId="2" r:id="rId2"/>
    <sheet name="สถานี" sheetId="3" r:id="rId3"/>
  </sheets>
  <definedNames/>
  <calcPr fullCalcOnLoad="1"/>
</workbook>
</file>

<file path=xl/sharedStrings.xml><?xml version="1.0" encoding="utf-8"?>
<sst xmlns="http://schemas.openxmlformats.org/spreadsheetml/2006/main" count="461" uniqueCount="316">
  <si>
    <t>ระยะจากจุดเริ่มต้น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</si>
  <si>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</si>
  <si>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</si>
  <si>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</si>
  <si>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</si>
  <si>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</si>
  <si>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</si>
  <si>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</si>
  <si>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</si>
  <si>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</si>
  <si>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</si>
  <si>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</si>
  <si>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</si>
  <si>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</si>
  <si>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</si>
  <si>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</si>
  <si>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</si>
  <si>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</si>
  <si>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</si>
  <si>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</si>
  <si>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</si>
  <si>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</si>
  <si>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</si>
  <si>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</si>
  <si>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</si>
  <si>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</si>
  <si>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</si>
  <si>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</si>
  <si>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</si>
  <si>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</si>
  <si>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</si>
  <si>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</si>
  <si>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</si>
  <si>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</si>
  <si>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</si>
  <si>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</si>
  <si>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</si>
  <si>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</si>
  <si>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</si>
  <si>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</si>
  <si>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</si>
  <si>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</si>
  <si>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</si>
  <si>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</si>
  <si>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</si>
  <si>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</si>
  <si>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</si>
  <si>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</si>
  <si>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</si>
  <si>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</si>
  <si>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</si>
  <si>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</si>
  <si>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</si>
  <si>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</si>
  <si>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</si>
  <si>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</si>
  <si>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</si>
  <si>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</si>
  <si>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</si>
  <si>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</si>
  <si>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</si>
  <si>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</si>
  <si>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</si>
  <si>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</si>
  <si>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</si>
  <si>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</si>
  <si>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</si>
  <si>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</si>
  <si>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</si>
  <si>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</si>
  <si>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</si>
  <si>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</si>
  <si>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</si>
  <si>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</si>
  <si>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</si>
  <si>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</si>
  <si>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</si>
  <si>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</si>
  <si>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</si>
  <si>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</si>
  <si>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</si>
  <si>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</si>
  <si>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</si>
  <si>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</si>
  <si>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</si>
  <si>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</si>
  <si>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</si>
  <si>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</si>
  <si>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</si>
  <si>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</si>
  <si>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</si>
  <si>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</si>
  <si>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</si>
  <si>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</si>
  <si>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</si>
  <si>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</si>
  <si>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</si>
  <si>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</si>
  <si>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</si>
  <si>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</si>
  <si>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</si>
  <si>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</si>
  <si>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</si>
  <si>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</si>
  <si>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</si>
  <si>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</si>
  <si>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</si>
  <si>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</si>
  <si>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</si>
  <si>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</si>
  <si>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</si>
  <si>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</si>
  <si>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</si>
  <si>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</si>
  <si>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</si>
  <si>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</si>
  <si>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</si>
  <si>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</si>
  <si>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</si>
  <si>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</si>
  <si>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</si>
  <si>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</si>
  <si>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</si>
  <si>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</si>
  <si>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</si>
  <si>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</si>
  <si>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</si>
  <si>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</si>
  <si>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</si>
  <si>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</si>
  <si>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</si>
  <si>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</si>
  <si>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</si>
  <si>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</si>
  <si>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</si>
  <si>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</si>
  <si>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</si>
  <si>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</si>
  <si>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</si>
  <si>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</si>
  <si>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</si>
  <si>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</si>
  <si>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</si>
  <si>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</si>
  <si>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</si>
  <si>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</si>
  <si>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</si>
  <si>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</si>
  <si>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</si>
  <si>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</si>
  <si>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</si>
  <si>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</si>
  <si>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</si>
  <si>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</si>
  <si>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</si>
  <si>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</si>
  <si>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</si>
  <si>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</si>
  <si>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</si>
  <si>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</si>
  <si>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</si>
  <si>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</si>
  <si>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</si>
  <si>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</si>
  <si>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</si>
  <si>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</si>
  <si>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</si>
  <si>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</si>
  <si>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</si>
  <si>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</si>
  <si>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</si>
  <si>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</si>
  <si>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</si>
  <si>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</si>
  <si>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</si>
  <si>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</si>
  <si>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</si>
  <si>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</si>
  <si>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</si>
  <si>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</si>
  <si>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</si>
  <si>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</si>
  <si>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</si>
  <si>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</si>
  <si>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</si>
  <si>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</si>
  <si>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</si>
  <si>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</si>
  <si>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</si>
  <si>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</si>
  <si>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</si>
  <si>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</si>
  <si>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</si>
  <si>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</si>
  <si>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</si>
  <si>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</si>
  <si>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</si>
  <si>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</si>
  <si>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</si>
  <si>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</si>
  <si>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</si>
  <si>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</si>
  <si>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</si>
  <si>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</si>
  <si>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</si>
  <si>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</si>
  <si>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</si>
  <si>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</si>
  <si>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</si>
  <si>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</si>
  <si>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</si>
  <si>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</si>
  <si>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</si>
  <si>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</si>
  <si>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</si>
  <si>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</si>
  <si>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</si>
  <si>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</si>
  <si>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</si>
  <si>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</si>
  <si>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</si>
  <si>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</si>
  <si>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</si>
  <si>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</si>
  <si>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</si>
  <si>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</si>
  <si>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</si>
  <si>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</si>
  <si>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</si>
  <si>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</si>
  <si>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</si>
  <si>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</si>
  <si>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</si>
  <si>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</si>
  <si>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</si>
  <si>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</si>
  <si>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</si>
  <si>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</si>
  <si>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</si>
  <si>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</si>
  <si>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</si>
  <si>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</si>
  <si>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</si>
  <si>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</si>
  <si>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</si>
  <si>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</si>
  <si>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</si>
  <si>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</si>
  <si>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</si>
  <si>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</si>
  <si>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</si>
  <si>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</si>
  <si>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</si>
  <si>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</si>
  <si>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</si>
  <si>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</si>
  <si>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</si>
  <si>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</si>
  <si>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</si>
  <si>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</si>
  <si>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</si>
  <si>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</si>
  <si>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</si>
  <si>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</si>
  <si>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</si>
  <si>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</si>
  <si>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</si>
  <si>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</si>
  <si>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</si>
  <si>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</si>
  <si>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</si>
  <si>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</si>
  <si>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</si>
  <si>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</si>
  <si>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</si>
  <si>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</si>
  <si>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</si>
  <si>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</si>
  <si>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</si>
  <si>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</si>
  <si>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</si>
  <si>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</si>
  <si>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</si>
  <si>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</si>
  <si>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</si>
  <si>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</si>
  <si>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</si>
  <si>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</si>
  <si>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</si>
  <si>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</si>
  <si>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</si>
  <si>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</si>
  <si>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</si>
  <si>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</si>
  <si>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</si>
  <si>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</si>
  <si>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</si>
  <si>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</si>
  <si>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</si>
  <si>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</si>
  <si>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</si>
  <si>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</si>
  <si>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</si>
  <si>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</si>
  <si>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</si>
  <si>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ศูนย์เสาระดับ ม.(Z.G.)</t>
  </si>
  <si>
    <t>A-OTT</t>
  </si>
  <si>
    <t>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</si>
  <si>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</si>
  <si>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</si>
  <si>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</si>
  <si>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</si>
  <si>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</si>
  <si>
    <t>เมตร</t>
  </si>
  <si>
    <t>IF N&lt;0.63V=0.2390N+0.0094,IF N=0.613&lt;7.87V=0.2474N+0.0041,IF N&gt;7.87 V=0.2500N+0.0169</t>
  </si>
  <si>
    <t>A-OTT  PC1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</si>
</sst>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47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sz val="12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7"/>
      <name val="AngsanaUPC"/>
      <family val="1"/>
    </font>
    <font>
      <sz val="14"/>
      <color indexed="12"/>
      <name val="AngsanaUPC"/>
      <family val="1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3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0" fontId="4" fillId="35" borderId="0" xfId="0" applyFont="1" applyFill="1" applyAlignment="1">
      <alignment horizontal="center" vertical="center"/>
    </xf>
    <xf numFmtId="2" fontId="4" fillId="35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87" fontId="1" fillId="0" borderId="23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1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tabSelected="1" zoomScale="60" zoomScaleNormal="60" workbookViewId="0" topLeftCell="A1">
      <selection activeCell="H1" sqref="H1"/>
    </sheetView>
  </sheetViews>
  <sheetFormatPr defaultColWidth="9.140625" defaultRowHeight="12.75"/>
  <cols>
    <col min="1" max="1" width="9.421875" style="45" customWidth="1"/>
    <col min="2" max="2" width="13.57421875" style="8" customWidth="1"/>
    <col min="3" max="3" width="17.57421875" style="8" customWidth="1"/>
    <col min="4" max="4" width="11.28125" style="8" customWidth="1"/>
    <col min="5" max="5" width="13.7109375" style="29" customWidth="1"/>
    <col min="6" max="6" width="18.421875" style="4" customWidth="1"/>
    <col min="7" max="7" width="21.57421875" style="29" customWidth="1"/>
    <col min="8" max="8" width="14.28125" style="8" customWidth="1"/>
    <col min="9" max="9" width="15.00390625" style="29" customWidth="1"/>
    <col min="10" max="10" width="24.00390625" style="29" bestFit="1" customWidth="1"/>
    <col min="11" max="11" width="17.7109375" style="8" bestFit="1" customWidth="1"/>
    <col min="12" max="12" width="13.421875" style="8" bestFit="1" customWidth="1"/>
    <col min="13" max="13" width="12.7109375" style="8" bestFit="1" customWidth="1"/>
    <col min="14" max="14" width="16.28125" style="28" bestFit="1" customWidth="1"/>
    <col min="15" max="15" width="20.57421875" style="28" bestFit="1" customWidth="1"/>
    <col min="16" max="16" width="19.8515625" style="8" customWidth="1"/>
    <col min="17" max="17" width="14.421875" style="28" bestFit="1" customWidth="1"/>
    <col min="18" max="18" width="16.8515625" style="8" bestFit="1" customWidth="1"/>
    <col min="19" max="19" width="17.8515625" style="28" bestFit="1" customWidth="1"/>
    <col min="20" max="20" width="20.140625" style="28" bestFit="1" customWidth="1"/>
    <col min="21" max="21" width="8.00390625" style="8" bestFit="1" customWidth="1"/>
    <col min="22" max="22" width="9.140625" style="45" customWidth="1"/>
    <col min="23" max="16384" width="9.140625" style="8" customWidth="1"/>
  </cols>
  <sheetData>
    <row r="1" spans="1:22" s="4" customFormat="1" ht="15.75">
      <c r="A1" s="10"/>
      <c r="B1" s="10"/>
      <c r="C1" s="10"/>
      <c r="D1" s="10"/>
      <c r="E1" s="10"/>
      <c r="F1" s="10"/>
      <c r="G1" s="10" t="s">
        <v>36</v>
      </c>
      <c r="H1" s="47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42"/>
    </row>
    <row r="2" spans="1:22" s="4" customFormat="1" ht="15.75">
      <c r="A2" s="42"/>
      <c r="C2" s="10" t="s">
        <v>12</v>
      </c>
      <c r="D2" s="5" t="e">
        <f>VLOOKUP(H1,สถานี!A2:F68,2,0)</f>
        <v>#N/A</v>
      </c>
      <c r="E2" s="37"/>
      <c r="F2" s="10" t="s">
        <v>13</v>
      </c>
      <c r="G2" s="63"/>
      <c r="I2" s="37" t="s">
        <v>14</v>
      </c>
      <c r="J2" s="11" t="e">
        <f>VLOOKUP(H1,สถานี!A2:F68,4,0)</f>
        <v>#N/A</v>
      </c>
      <c r="L2" s="10" t="s">
        <v>15</v>
      </c>
      <c r="M2" s="5" t="e">
        <f>VLOOKUP(H1,สถานี!A2:F68,5,0)</f>
        <v>#N/A</v>
      </c>
      <c r="N2" s="12"/>
      <c r="O2" s="12" t="s">
        <v>16</v>
      </c>
      <c r="P2" s="5" t="e">
        <f>VLOOKUP(H1,สถานี!A2:F68,6,0)</f>
        <v>#N/A</v>
      </c>
      <c r="Q2" s="13"/>
      <c r="S2" s="13"/>
      <c r="T2" s="13"/>
      <c r="V2" s="42"/>
    </row>
    <row r="3" spans="1:22" s="4" customFormat="1" ht="15.75">
      <c r="A3" s="42"/>
      <c r="C3" s="10" t="s">
        <v>17</v>
      </c>
      <c r="D3" s="62"/>
      <c r="E3" s="37"/>
      <c r="F3" s="10" t="s">
        <v>18</v>
      </c>
      <c r="G3" s="11" t="s">
        <v>306</v>
      </c>
      <c r="I3" s="37" t="s">
        <v>31</v>
      </c>
      <c r="J3" s="11">
        <v>49478</v>
      </c>
      <c r="L3" s="10"/>
      <c r="M3" s="5"/>
      <c r="N3" s="12"/>
      <c r="O3" s="13"/>
      <c r="Q3" s="13"/>
      <c r="S3" s="13"/>
      <c r="T3" s="13"/>
      <c r="V3" s="42"/>
    </row>
    <row r="4" spans="1:22" s="4" customFormat="1" ht="15.75">
      <c r="A4" s="42"/>
      <c r="C4" s="10" t="s">
        <v>20</v>
      </c>
      <c r="D4" s="63"/>
      <c r="E4" s="40" t="s">
        <v>21</v>
      </c>
      <c r="F4" s="10" t="s">
        <v>28</v>
      </c>
      <c r="G4" s="63"/>
      <c r="H4" s="10" t="s">
        <v>30</v>
      </c>
      <c r="I4" s="37" t="s">
        <v>19</v>
      </c>
      <c r="J4" s="11">
        <f>M155</f>
        <v>0</v>
      </c>
      <c r="K4" s="4" t="s">
        <v>313</v>
      </c>
      <c r="L4" s="10"/>
      <c r="N4" s="12"/>
      <c r="O4" s="13"/>
      <c r="Q4" s="13"/>
      <c r="S4" s="13"/>
      <c r="T4" s="13"/>
      <c r="V4" s="42"/>
    </row>
    <row r="5" spans="1:22" s="4" customFormat="1" ht="15.75">
      <c r="A5" s="42"/>
      <c r="C5" s="10" t="s">
        <v>23</v>
      </c>
      <c r="D5" s="63"/>
      <c r="E5" s="40" t="s">
        <v>21</v>
      </c>
      <c r="F5" s="10" t="s">
        <v>29</v>
      </c>
      <c r="G5" s="63"/>
      <c r="H5" s="10" t="s">
        <v>30</v>
      </c>
      <c r="I5" s="37" t="s">
        <v>22</v>
      </c>
      <c r="J5" s="11">
        <f>L155</f>
        <v>0</v>
      </c>
      <c r="K5" s="4" t="s">
        <v>307</v>
      </c>
      <c r="L5" s="10"/>
      <c r="N5" s="12"/>
      <c r="O5" s="13"/>
      <c r="Q5" s="13"/>
      <c r="S5" s="13"/>
      <c r="T5" s="13"/>
      <c r="V5" s="42"/>
    </row>
    <row r="6" spans="1:22" s="4" customFormat="1" ht="15.75">
      <c r="A6" s="42"/>
      <c r="C6" s="10" t="s">
        <v>25</v>
      </c>
      <c r="D6" s="11">
        <f>(D4+D5)/2</f>
        <v>0</v>
      </c>
      <c r="E6" s="40" t="s">
        <v>26</v>
      </c>
      <c r="F6" s="16" t="s">
        <v>32</v>
      </c>
      <c r="G6" s="64" t="e">
        <f>VLOOKUP(H1,สถานี!A1:G68,7,0)</f>
        <v>#N/A</v>
      </c>
      <c r="H6" s="10" t="s">
        <v>26</v>
      </c>
      <c r="I6" s="37" t="s">
        <v>24</v>
      </c>
      <c r="J6" s="11">
        <f>O155</f>
        <v>0</v>
      </c>
      <c r="K6" s="4" t="s">
        <v>308</v>
      </c>
      <c r="L6" s="10"/>
      <c r="N6" s="12"/>
      <c r="O6" s="13"/>
      <c r="Q6" s="13"/>
      <c r="S6" s="13"/>
      <c r="T6" s="13"/>
      <c r="V6" s="42"/>
    </row>
    <row r="7" spans="1:247" s="4" customFormat="1" ht="15.75">
      <c r="A7" s="43"/>
      <c r="B7" s="6"/>
      <c r="C7" s="14"/>
      <c r="D7" s="15"/>
      <c r="E7" s="18"/>
      <c r="F7" s="10" t="s">
        <v>25</v>
      </c>
      <c r="G7" s="41" t="e">
        <f>G6+D6</f>
        <v>#N/A</v>
      </c>
      <c r="H7" s="17" t="s">
        <v>26</v>
      </c>
      <c r="I7" s="37" t="s">
        <v>27</v>
      </c>
      <c r="J7" s="18" t="e">
        <f>J6/J5</f>
        <v>#DIV/0!</v>
      </c>
      <c r="K7" s="14" t="s">
        <v>309</v>
      </c>
      <c r="L7" s="15"/>
      <c r="M7" s="6"/>
      <c r="N7" s="19"/>
      <c r="O7" s="14"/>
      <c r="P7" s="15"/>
      <c r="Q7" s="19"/>
      <c r="R7" s="6"/>
      <c r="S7" s="14"/>
      <c r="T7" s="14"/>
      <c r="U7" s="6"/>
      <c r="V7" s="43"/>
      <c r="W7" s="14"/>
      <c r="X7" s="15"/>
      <c r="Y7" s="6"/>
      <c r="Z7" s="6"/>
      <c r="AA7" s="14"/>
      <c r="AB7" s="15"/>
      <c r="AC7" s="6"/>
      <c r="AD7" s="6"/>
      <c r="AE7" s="14"/>
      <c r="AF7" s="15"/>
      <c r="AG7" s="6"/>
      <c r="AH7" s="6"/>
      <c r="AI7" s="14"/>
      <c r="AJ7" s="15"/>
      <c r="AK7" s="6"/>
      <c r="AL7" s="6"/>
      <c r="AM7" s="14"/>
      <c r="AN7" s="15"/>
      <c r="AO7" s="6"/>
      <c r="AP7" s="6"/>
      <c r="AQ7" s="14"/>
      <c r="AR7" s="15"/>
      <c r="AS7" s="6"/>
      <c r="AT7" s="6"/>
      <c r="AU7" s="14"/>
      <c r="AV7" s="15"/>
      <c r="AW7" s="6"/>
      <c r="AX7" s="6"/>
      <c r="AY7" s="14"/>
      <c r="AZ7" s="15"/>
      <c r="BA7" s="6"/>
      <c r="BB7" s="6"/>
      <c r="BC7" s="14"/>
      <c r="BD7" s="15"/>
      <c r="BE7" s="6"/>
      <c r="BF7" s="6"/>
      <c r="BG7" s="14"/>
      <c r="BH7" s="15"/>
      <c r="BI7" s="6"/>
      <c r="BJ7" s="6"/>
      <c r="BK7" s="14"/>
      <c r="BL7" s="15"/>
      <c r="BM7" s="6"/>
      <c r="BN7" s="6"/>
      <c r="BO7" s="14"/>
      <c r="BP7" s="15"/>
      <c r="BQ7" s="6"/>
      <c r="BR7" s="6"/>
      <c r="BS7" s="14"/>
      <c r="BT7" s="15"/>
      <c r="BU7" s="6"/>
      <c r="BV7" s="6"/>
      <c r="BW7" s="14"/>
      <c r="BX7" s="15"/>
      <c r="BY7" s="6"/>
      <c r="BZ7" s="6"/>
      <c r="CA7" s="14"/>
      <c r="CB7" s="15"/>
      <c r="CC7" s="6"/>
      <c r="CD7" s="6"/>
      <c r="CE7" s="14"/>
      <c r="CF7" s="15"/>
      <c r="CG7" s="6"/>
      <c r="CH7" s="6"/>
      <c r="CI7" s="14"/>
      <c r="CJ7" s="15"/>
      <c r="CK7" s="6"/>
      <c r="CL7" s="6"/>
      <c r="CM7" s="14"/>
      <c r="CN7" s="15"/>
      <c r="CO7" s="6"/>
      <c r="CP7" s="6"/>
      <c r="CQ7" s="14"/>
      <c r="CR7" s="15"/>
      <c r="CS7" s="6"/>
      <c r="CT7" s="6"/>
      <c r="CU7" s="14"/>
      <c r="CV7" s="15"/>
      <c r="CW7" s="6"/>
      <c r="CX7" s="6"/>
      <c r="CY7" s="14"/>
      <c r="CZ7" s="15"/>
      <c r="DA7" s="6"/>
      <c r="DB7" s="6"/>
      <c r="DC7" s="14"/>
      <c r="DD7" s="15"/>
      <c r="DE7" s="6"/>
      <c r="DF7" s="6"/>
      <c r="DG7" s="14"/>
      <c r="DH7" s="15"/>
      <c r="DI7" s="6"/>
      <c r="DJ7" s="6"/>
      <c r="DK7" s="14"/>
      <c r="DL7" s="15"/>
      <c r="DM7" s="6"/>
      <c r="DN7" s="6"/>
      <c r="DO7" s="14"/>
      <c r="DP7" s="15"/>
      <c r="DQ7" s="6"/>
      <c r="DR7" s="6"/>
      <c r="DS7" s="14"/>
      <c r="DT7" s="15"/>
      <c r="DU7" s="6"/>
      <c r="DV7" s="6"/>
      <c r="DW7" s="14"/>
      <c r="DX7" s="15"/>
      <c r="DY7" s="6"/>
      <c r="DZ7" s="6"/>
      <c r="EA7" s="14"/>
      <c r="EB7" s="15"/>
      <c r="EC7" s="6"/>
      <c r="ED7" s="6"/>
      <c r="EE7" s="14"/>
      <c r="EF7" s="15"/>
      <c r="EG7" s="6"/>
      <c r="EH7" s="6"/>
      <c r="EI7" s="14"/>
      <c r="EJ7" s="15"/>
      <c r="EK7" s="6"/>
      <c r="EL7" s="6"/>
      <c r="EM7" s="14"/>
      <c r="EN7" s="15"/>
      <c r="EO7" s="6"/>
      <c r="EP7" s="6"/>
      <c r="EQ7" s="14"/>
      <c r="ER7" s="15"/>
      <c r="ES7" s="6"/>
      <c r="ET7" s="6"/>
      <c r="EU7" s="14"/>
      <c r="EV7" s="15"/>
      <c r="EW7" s="6"/>
      <c r="EX7" s="6"/>
      <c r="EY7" s="14"/>
      <c r="EZ7" s="15"/>
      <c r="FA7" s="6"/>
      <c r="FB7" s="6"/>
      <c r="FC7" s="14"/>
      <c r="FD7" s="15"/>
      <c r="FE7" s="6"/>
      <c r="FF7" s="6"/>
      <c r="FG7" s="14"/>
      <c r="FH7" s="15"/>
      <c r="FI7" s="6"/>
      <c r="FJ7" s="6"/>
      <c r="FK7" s="14"/>
      <c r="FL7" s="15"/>
      <c r="FM7" s="6"/>
      <c r="FN7" s="6"/>
      <c r="FO7" s="14"/>
      <c r="FP7" s="15"/>
      <c r="FQ7" s="6"/>
      <c r="FR7" s="6"/>
      <c r="FS7" s="14"/>
      <c r="FT7" s="15"/>
      <c r="FU7" s="6"/>
      <c r="FV7" s="6"/>
      <c r="FW7" s="14"/>
      <c r="FX7" s="15"/>
      <c r="FY7" s="6"/>
      <c r="FZ7" s="6"/>
      <c r="GA7" s="14"/>
      <c r="GB7" s="15"/>
      <c r="GC7" s="6"/>
      <c r="GD7" s="6"/>
      <c r="GE7" s="14"/>
      <c r="GF7" s="15"/>
      <c r="GG7" s="6"/>
      <c r="GH7" s="6"/>
      <c r="GI7" s="14"/>
      <c r="GJ7" s="15"/>
      <c r="GK7" s="6"/>
      <c r="GL7" s="6"/>
      <c r="GM7" s="14"/>
      <c r="GN7" s="15"/>
      <c r="GO7" s="6"/>
      <c r="GP7" s="6"/>
      <c r="GQ7" s="14"/>
      <c r="GR7" s="15"/>
      <c r="GS7" s="6"/>
      <c r="GT7" s="6"/>
      <c r="GU7" s="14"/>
      <c r="GV7" s="15"/>
      <c r="GW7" s="6"/>
      <c r="GX7" s="6"/>
      <c r="GY7" s="14"/>
      <c r="GZ7" s="15"/>
      <c r="HA7" s="6"/>
      <c r="HB7" s="6"/>
      <c r="HC7" s="14"/>
      <c r="HD7" s="15"/>
      <c r="HE7" s="6"/>
      <c r="HF7" s="6"/>
      <c r="HG7" s="14"/>
      <c r="HH7" s="15"/>
      <c r="HI7" s="6"/>
      <c r="HJ7" s="6"/>
      <c r="HK7" s="14"/>
      <c r="HL7" s="15"/>
      <c r="HM7" s="6"/>
      <c r="HN7" s="6"/>
      <c r="HO7" s="14"/>
      <c r="HP7" s="15"/>
      <c r="HQ7" s="6"/>
      <c r="HR7" s="6"/>
      <c r="HS7" s="14"/>
      <c r="HT7" s="15"/>
      <c r="HU7" s="6"/>
      <c r="HV7" s="6"/>
      <c r="HW7" s="14"/>
      <c r="HX7" s="15"/>
      <c r="HY7" s="6"/>
      <c r="HZ7" s="6"/>
      <c r="IA7" s="14"/>
      <c r="IB7" s="15"/>
      <c r="IC7" s="6"/>
      <c r="ID7" s="6"/>
      <c r="IE7" s="14"/>
      <c r="IF7" s="15"/>
      <c r="IG7" s="6"/>
      <c r="IH7" s="6"/>
      <c r="II7" s="14"/>
      <c r="IJ7" s="15"/>
      <c r="IK7" s="6"/>
      <c r="IL7" s="6"/>
      <c r="IM7" s="14"/>
    </row>
    <row r="8" spans="1:247" s="4" customFormat="1" ht="15.75">
      <c r="A8" s="44"/>
      <c r="B8" s="6"/>
      <c r="C8" s="14"/>
      <c r="D8" s="15"/>
      <c r="E8" s="18"/>
      <c r="F8" s="16"/>
      <c r="G8" s="41"/>
      <c r="H8" s="17"/>
      <c r="I8" s="37"/>
      <c r="J8" s="18"/>
      <c r="K8" s="14"/>
      <c r="L8" s="15"/>
      <c r="M8" s="6"/>
      <c r="N8" s="19"/>
      <c r="O8" s="14"/>
      <c r="P8" s="15"/>
      <c r="Q8" s="19"/>
      <c r="R8" s="6"/>
      <c r="S8" s="14"/>
      <c r="T8" s="14"/>
      <c r="U8" s="6"/>
      <c r="V8" s="43"/>
      <c r="W8" s="14"/>
      <c r="X8" s="15"/>
      <c r="Y8" s="6"/>
      <c r="Z8" s="6"/>
      <c r="AA8" s="14"/>
      <c r="AB8" s="15"/>
      <c r="AC8" s="6"/>
      <c r="AD8" s="6"/>
      <c r="AE8" s="14"/>
      <c r="AF8" s="15"/>
      <c r="AG8" s="6"/>
      <c r="AH8" s="6"/>
      <c r="AI8" s="14"/>
      <c r="AJ8" s="15"/>
      <c r="AK8" s="6"/>
      <c r="AL8" s="6"/>
      <c r="AM8" s="14"/>
      <c r="AN8" s="15"/>
      <c r="AO8" s="6"/>
      <c r="AP8" s="6"/>
      <c r="AQ8" s="14"/>
      <c r="AR8" s="15"/>
      <c r="AS8" s="6"/>
      <c r="AT8" s="6"/>
      <c r="AU8" s="14"/>
      <c r="AV8" s="15"/>
      <c r="AW8" s="6"/>
      <c r="AX8" s="6"/>
      <c r="AY8" s="14"/>
      <c r="AZ8" s="15"/>
      <c r="BA8" s="6"/>
      <c r="BB8" s="6"/>
      <c r="BC8" s="14"/>
      <c r="BD8" s="15"/>
      <c r="BE8" s="6"/>
      <c r="BF8" s="6"/>
      <c r="BG8" s="14"/>
      <c r="BH8" s="15"/>
      <c r="BI8" s="6"/>
      <c r="BJ8" s="6"/>
      <c r="BK8" s="14"/>
      <c r="BL8" s="15"/>
      <c r="BM8" s="6"/>
      <c r="BN8" s="6"/>
      <c r="BO8" s="14"/>
      <c r="BP8" s="15"/>
      <c r="BQ8" s="6"/>
      <c r="BR8" s="6"/>
      <c r="BS8" s="14"/>
      <c r="BT8" s="15"/>
      <c r="BU8" s="6"/>
      <c r="BV8" s="6"/>
      <c r="BW8" s="14"/>
      <c r="BX8" s="15"/>
      <c r="BY8" s="6"/>
      <c r="BZ8" s="6"/>
      <c r="CA8" s="14"/>
      <c r="CB8" s="15"/>
      <c r="CC8" s="6"/>
      <c r="CD8" s="6"/>
      <c r="CE8" s="14"/>
      <c r="CF8" s="15"/>
      <c r="CG8" s="6"/>
      <c r="CH8" s="6"/>
      <c r="CI8" s="14"/>
      <c r="CJ8" s="15"/>
      <c r="CK8" s="6"/>
      <c r="CL8" s="6"/>
      <c r="CM8" s="14"/>
      <c r="CN8" s="15"/>
      <c r="CO8" s="6"/>
      <c r="CP8" s="6"/>
      <c r="CQ8" s="14"/>
      <c r="CR8" s="15"/>
      <c r="CS8" s="6"/>
      <c r="CT8" s="6"/>
      <c r="CU8" s="14"/>
      <c r="CV8" s="15"/>
      <c r="CW8" s="6"/>
      <c r="CX8" s="6"/>
      <c r="CY8" s="14"/>
      <c r="CZ8" s="15"/>
      <c r="DA8" s="6"/>
      <c r="DB8" s="6"/>
      <c r="DC8" s="14"/>
      <c r="DD8" s="15"/>
      <c r="DE8" s="6"/>
      <c r="DF8" s="6"/>
      <c r="DG8" s="14"/>
      <c r="DH8" s="15"/>
      <c r="DI8" s="6"/>
      <c r="DJ8" s="6"/>
      <c r="DK8" s="14"/>
      <c r="DL8" s="15"/>
      <c r="DM8" s="6"/>
      <c r="DN8" s="6"/>
      <c r="DO8" s="14"/>
      <c r="DP8" s="15"/>
      <c r="DQ8" s="6"/>
      <c r="DR8" s="6"/>
      <c r="DS8" s="14"/>
      <c r="DT8" s="15"/>
      <c r="DU8" s="6"/>
      <c r="DV8" s="6"/>
      <c r="DW8" s="14"/>
      <c r="DX8" s="15"/>
      <c r="DY8" s="6"/>
      <c r="DZ8" s="6"/>
      <c r="EA8" s="14"/>
      <c r="EB8" s="15"/>
      <c r="EC8" s="6"/>
      <c r="ED8" s="6"/>
      <c r="EE8" s="14"/>
      <c r="EF8" s="15"/>
      <c r="EG8" s="6"/>
      <c r="EH8" s="6"/>
      <c r="EI8" s="14"/>
      <c r="EJ8" s="15"/>
      <c r="EK8" s="6"/>
      <c r="EL8" s="6"/>
      <c r="EM8" s="14"/>
      <c r="EN8" s="15"/>
      <c r="EO8" s="6"/>
      <c r="EP8" s="6"/>
      <c r="EQ8" s="14"/>
      <c r="ER8" s="15"/>
      <c r="ES8" s="6"/>
      <c r="ET8" s="6"/>
      <c r="EU8" s="14"/>
      <c r="EV8" s="15"/>
      <c r="EW8" s="6"/>
      <c r="EX8" s="6"/>
      <c r="EY8" s="14"/>
      <c r="EZ8" s="15"/>
      <c r="FA8" s="6"/>
      <c r="FB8" s="6"/>
      <c r="FC8" s="14"/>
      <c r="FD8" s="15"/>
      <c r="FE8" s="6"/>
      <c r="FF8" s="6"/>
      <c r="FG8" s="14"/>
      <c r="FH8" s="15"/>
      <c r="FI8" s="6"/>
      <c r="FJ8" s="6"/>
      <c r="FK8" s="14"/>
      <c r="FL8" s="15"/>
      <c r="FM8" s="6"/>
      <c r="FN8" s="6"/>
      <c r="FO8" s="14"/>
      <c r="FP8" s="15"/>
      <c r="FQ8" s="6"/>
      <c r="FR8" s="6"/>
      <c r="FS8" s="14"/>
      <c r="FT8" s="15"/>
      <c r="FU8" s="6"/>
      <c r="FV8" s="6"/>
      <c r="FW8" s="14"/>
      <c r="FX8" s="15"/>
      <c r="FY8" s="6"/>
      <c r="FZ8" s="6"/>
      <c r="GA8" s="14"/>
      <c r="GB8" s="15"/>
      <c r="GC8" s="6"/>
      <c r="GD8" s="6"/>
      <c r="GE8" s="14"/>
      <c r="GF8" s="15"/>
      <c r="GG8" s="6"/>
      <c r="GH8" s="6"/>
      <c r="GI8" s="14"/>
      <c r="GJ8" s="15"/>
      <c r="GK8" s="6"/>
      <c r="GL8" s="6"/>
      <c r="GM8" s="14"/>
      <c r="GN8" s="15"/>
      <c r="GO8" s="6"/>
      <c r="GP8" s="6"/>
      <c r="GQ8" s="14"/>
      <c r="GR8" s="15"/>
      <c r="GS8" s="6"/>
      <c r="GT8" s="6"/>
      <c r="GU8" s="14"/>
      <c r="GV8" s="15"/>
      <c r="GW8" s="6"/>
      <c r="GX8" s="6"/>
      <c r="GY8" s="14"/>
      <c r="GZ8" s="15"/>
      <c r="HA8" s="6"/>
      <c r="HB8" s="6"/>
      <c r="HC8" s="14"/>
      <c r="HD8" s="15"/>
      <c r="HE8" s="6"/>
      <c r="HF8" s="6"/>
      <c r="HG8" s="14"/>
      <c r="HH8" s="15"/>
      <c r="HI8" s="6"/>
      <c r="HJ8" s="6"/>
      <c r="HK8" s="14"/>
      <c r="HL8" s="15"/>
      <c r="HM8" s="6"/>
      <c r="HN8" s="6"/>
      <c r="HO8" s="14"/>
      <c r="HP8" s="15"/>
      <c r="HQ8" s="6"/>
      <c r="HR8" s="6"/>
      <c r="HS8" s="14"/>
      <c r="HT8" s="15"/>
      <c r="HU8" s="6"/>
      <c r="HV8" s="6"/>
      <c r="HW8" s="14"/>
      <c r="HX8" s="15"/>
      <c r="HY8" s="6"/>
      <c r="HZ8" s="6"/>
      <c r="IA8" s="14"/>
      <c r="IB8" s="15"/>
      <c r="IC8" s="6"/>
      <c r="ID8" s="6"/>
      <c r="IE8" s="14"/>
      <c r="IF8" s="15"/>
      <c r="IG8" s="6"/>
      <c r="IH8" s="6"/>
      <c r="II8" s="14"/>
      <c r="IJ8" s="15"/>
      <c r="IK8" s="6"/>
      <c r="IL8" s="6"/>
      <c r="IM8" s="14"/>
    </row>
    <row r="9" spans="1:17" s="4" customFormat="1" ht="15.75">
      <c r="A9" s="44"/>
      <c r="B9" s="65" t="s">
        <v>0</v>
      </c>
      <c r="C9" s="68" t="s">
        <v>310</v>
      </c>
      <c r="D9" s="65" t="s">
        <v>1</v>
      </c>
      <c r="E9" s="65" t="s">
        <v>2</v>
      </c>
      <c r="F9" s="68" t="s">
        <v>3</v>
      </c>
      <c r="G9" s="68" t="s">
        <v>4</v>
      </c>
      <c r="H9" s="74" t="s">
        <v>311</v>
      </c>
      <c r="I9" s="75"/>
      <c r="J9" s="75"/>
      <c r="K9" s="76"/>
      <c r="L9" s="77" t="s">
        <v>312</v>
      </c>
      <c r="M9" s="65" t="s">
        <v>9</v>
      </c>
      <c r="N9" s="71" t="s">
        <v>10</v>
      </c>
      <c r="O9" s="71" t="s">
        <v>33</v>
      </c>
      <c r="P9" s="68" t="s">
        <v>11</v>
      </c>
      <c r="Q9" s="42"/>
    </row>
    <row r="10" spans="1:17" s="4" customFormat="1" ht="15" customHeight="1">
      <c r="A10" s="44"/>
      <c r="B10" s="66"/>
      <c r="C10" s="69"/>
      <c r="D10" s="66"/>
      <c r="E10" s="66"/>
      <c r="F10" s="69"/>
      <c r="G10" s="69"/>
      <c r="H10" s="69" t="s">
        <v>5</v>
      </c>
      <c r="I10" s="71" t="s">
        <v>6</v>
      </c>
      <c r="J10" s="71" t="s">
        <v>7</v>
      </c>
      <c r="K10" s="68" t="s">
        <v>8</v>
      </c>
      <c r="L10" s="78"/>
      <c r="M10" s="66"/>
      <c r="N10" s="72"/>
      <c r="O10" s="72"/>
      <c r="P10" s="69"/>
      <c r="Q10" s="42"/>
    </row>
    <row r="11" spans="1:17" s="4" customFormat="1" ht="15" customHeight="1">
      <c r="A11" s="44"/>
      <c r="B11" s="67"/>
      <c r="C11" s="70"/>
      <c r="D11" s="67"/>
      <c r="E11" s="67"/>
      <c r="F11" s="70"/>
      <c r="G11" s="70"/>
      <c r="H11" s="70"/>
      <c r="I11" s="73"/>
      <c r="J11" s="73"/>
      <c r="K11" s="70"/>
      <c r="L11" s="79"/>
      <c r="M11" s="67"/>
      <c r="N11" s="73"/>
      <c r="O11" s="73"/>
      <c r="P11" s="70"/>
      <c r="Q11" s="42"/>
    </row>
    <row r="12" spans="1:17" s="4" customFormat="1" ht="15">
      <c r="A12" s="44"/>
      <c r="B12" s="20"/>
      <c r="C12" s="21"/>
      <c r="D12" s="20"/>
      <c r="E12" s="20"/>
      <c r="F12" s="7"/>
      <c r="G12" s="7"/>
      <c r="H12" s="7"/>
      <c r="I12" s="22"/>
      <c r="J12" s="22"/>
      <c r="K12" s="7"/>
      <c r="L12" s="22"/>
      <c r="M12" s="20"/>
      <c r="N12" s="22"/>
      <c r="O12" s="22"/>
      <c r="P12" s="7"/>
      <c r="Q12" s="42"/>
    </row>
    <row r="13" spans="1:17" s="4" customFormat="1" ht="15">
      <c r="A13" s="44"/>
      <c r="B13" s="2">
        <v>0</v>
      </c>
      <c r="C13" s="3" t="s">
        <v>34</v>
      </c>
      <c r="D13" s="2">
        <v>0</v>
      </c>
      <c r="E13" s="2">
        <v>0</v>
      </c>
      <c r="F13" s="1">
        <v>0</v>
      </c>
      <c r="G13" s="1">
        <v>0</v>
      </c>
      <c r="H13" s="1">
        <v>0</v>
      </c>
      <c r="I13" s="9"/>
      <c r="J13" s="9">
        <v>0</v>
      </c>
      <c r="K13" s="1">
        <v>0</v>
      </c>
      <c r="L13" s="9">
        <v>0</v>
      </c>
      <c r="M13" s="2">
        <v>0</v>
      </c>
      <c r="N13" s="9">
        <v>0</v>
      </c>
      <c r="O13" s="9">
        <v>0</v>
      </c>
      <c r="P13" s="1"/>
      <c r="Q13" s="42"/>
    </row>
    <row r="14" spans="1:17" s="4" customFormat="1" ht="15">
      <c r="A14" s="44"/>
      <c r="B14" s="2"/>
      <c r="C14" s="3"/>
      <c r="D14" s="2"/>
      <c r="E14" s="2"/>
      <c r="F14" s="1"/>
      <c r="G14" s="1"/>
      <c r="H14" s="1"/>
      <c r="I14" s="9"/>
      <c r="J14" s="9"/>
      <c r="K14" s="1"/>
      <c r="L14" s="9"/>
      <c r="M14" s="2"/>
      <c r="N14" s="9"/>
      <c r="O14" s="9"/>
      <c r="P14" s="1"/>
      <c r="Q14" s="46"/>
    </row>
    <row r="15" spans="1:17" s="4" customFormat="1" ht="15">
      <c r="A15" s="44"/>
      <c r="B15" s="38"/>
      <c r="C15" s="3"/>
      <c r="D15" s="38"/>
      <c r="E15" s="2">
        <f>IF(D15=0,"",IF(D15&lt;0.35,D15*0.5,IF(D15&lt;=0.59,D15*0.6,IF(D15&lt;=0.99,D15*0.2,IF(D15&lt;=2.49,D15*0.2,IF(D15&gt;=2.5,0.2))))))</f>
      </c>
      <c r="F15" s="39"/>
      <c r="G15" s="1">
        <v>40</v>
      </c>
      <c r="H15" s="9">
        <f>IF(F15=0,"",IF(F15&gt;0,VLOOKUP(F15,ตารางจำนวนรอบต่อวินาที!A$5:B$564,2,0)))</f>
      </c>
      <c r="I15" s="9"/>
      <c r="J15" s="9">
        <f>IF(D15&lt;0.35,H15,IF(D15&lt;=0.59,H15,IF(D15&lt;=0.99,(H15+H16)/2,IF(D15&lt;=2.49,((H15+H17)/2+H16)/2,IF(D15&gt;=2.5,((H15+H20)/2+H16+H17+H18+H19)/5)))))</f>
      </c>
      <c r="K15" s="9">
        <f>SUM(J13:J15)/2</f>
        <v>0</v>
      </c>
      <c r="L15" s="9">
        <f>M15*N15</f>
        <v>0</v>
      </c>
      <c r="M15" s="2">
        <f>IF(B15&gt;0,B15-B13,IF(B15=0,0))</f>
        <v>0</v>
      </c>
      <c r="N15" s="9">
        <f>SUM(D13:D15)/2</f>
        <v>0</v>
      </c>
      <c r="O15" s="9">
        <f>K15*L15</f>
        <v>0</v>
      </c>
      <c r="P15" s="1"/>
      <c r="Q15" s="42"/>
    </row>
    <row r="16" spans="1:17" s="4" customFormat="1" ht="15">
      <c r="A16" s="44"/>
      <c r="B16" s="2"/>
      <c r="C16" s="3"/>
      <c r="D16" s="2"/>
      <c r="E16" s="2">
        <f>IF(D15&lt;0.35,"",IF(D15&lt;=0.59,"",IF(D15&lt;=0.99,D15*0.8,IF(D15&lt;=2.49,D15*0.6,IF(D15&gt;=2.5,D15*0.2)))))</f>
      </c>
      <c r="F16" s="39"/>
      <c r="G16" s="1">
        <v>40</v>
      </c>
      <c r="H16" s="9">
        <f>IF(F16=0,"",IF(F16&gt;0,VLOOKUP(F16,ตารางจำนวนรอบต่อวินาที!A$5:B$564,2,0)))</f>
      </c>
      <c r="I16" s="9"/>
      <c r="J16" s="9"/>
      <c r="K16" s="1"/>
      <c r="L16" s="9"/>
      <c r="M16" s="2"/>
      <c r="N16" s="9"/>
      <c r="O16" s="9"/>
      <c r="P16" s="1"/>
      <c r="Q16" s="42"/>
    </row>
    <row r="17" spans="1:17" s="4" customFormat="1" ht="15">
      <c r="A17" s="44"/>
      <c r="B17" s="2"/>
      <c r="C17" s="3"/>
      <c r="D17" s="2"/>
      <c r="E17" s="2">
        <f>IF(D15&lt;0.35,"",IF(D15&lt;=0.59,"",IF(D15&lt;=0.99,"",IF(D15&lt;=2.49,D15*0.8,IF(D15&gt;=2.5,D15*0.4)))))</f>
      </c>
      <c r="F17" s="39"/>
      <c r="G17" s="1">
        <v>40</v>
      </c>
      <c r="H17" s="9">
        <f>IF(F17=0,"",IF(F17&gt;0,VLOOKUP(F17,ตารางจำนวนรอบต่อวินาที!A$5:B$564,2,0)))</f>
      </c>
      <c r="I17" s="9"/>
      <c r="J17" s="9"/>
      <c r="K17" s="1"/>
      <c r="L17" s="9"/>
      <c r="M17" s="2"/>
      <c r="N17" s="9"/>
      <c r="O17" s="9"/>
      <c r="P17" s="1"/>
      <c r="Q17" s="42"/>
    </row>
    <row r="18" spans="1:17" s="4" customFormat="1" ht="15">
      <c r="A18" s="44"/>
      <c r="B18" s="2"/>
      <c r="C18" s="3"/>
      <c r="D18" s="2"/>
      <c r="E18" s="2">
        <f>IF(D15&lt;0.35,"",IF(D15&lt;=0.59,"",IF(D15&lt;=0.99,"",IF(D15&lt;=2.49,"",IF(D15&gt;=2.5,D15*0.6)))))</f>
      </c>
      <c r="F18" s="39"/>
      <c r="G18" s="1">
        <v>40</v>
      </c>
      <c r="H18" s="9">
        <f>IF(F18=0,"",IF(F18&gt;0,VLOOKUP(F18,ตารางจำนวนรอบต่อวินาที!A$5:B$564,2,0)))</f>
      </c>
      <c r="I18" s="9"/>
      <c r="J18" s="9"/>
      <c r="K18" s="1"/>
      <c r="L18" s="9"/>
      <c r="M18" s="2"/>
      <c r="N18" s="9"/>
      <c r="O18" s="9"/>
      <c r="P18" s="1"/>
      <c r="Q18" s="42"/>
    </row>
    <row r="19" spans="1:17" s="4" customFormat="1" ht="15">
      <c r="A19" s="44"/>
      <c r="B19" s="2"/>
      <c r="C19" s="3"/>
      <c r="D19" s="2"/>
      <c r="E19" s="2">
        <f>IF(D15&lt;0.35,"",IF(D15&lt;=0.59,"",IF(D15&lt;=0.99,"",IF(D15&lt;=2.49,"",IF(D15&gt;=2.5,D15*0.8)))))</f>
      </c>
      <c r="F19" s="39"/>
      <c r="G19" s="1">
        <v>40</v>
      </c>
      <c r="H19" s="9">
        <f>IF(F19=0,"",IF(F19&gt;0,VLOOKUP(F19,ตารางจำนวนรอบต่อวินาที!A$5:B$564,2,0)))</f>
      </c>
      <c r="I19" s="9"/>
      <c r="J19" s="9"/>
      <c r="K19" s="1"/>
      <c r="L19" s="9"/>
      <c r="M19" s="2"/>
      <c r="N19" s="9"/>
      <c r="O19" s="9"/>
      <c r="P19" s="1"/>
      <c r="Q19" s="42"/>
    </row>
    <row r="20" spans="1:17" s="4" customFormat="1" ht="15">
      <c r="A20" s="44"/>
      <c r="B20" s="2"/>
      <c r="C20" s="3"/>
      <c r="D20" s="2"/>
      <c r="E20" s="2">
        <f>IF(D15&lt;0.35,"",IF(D15&lt;=0.59,"",IF(D15&lt;=0.99,"",IF(D15&lt;=2.49,"",IF(D15&gt;=2.5,D15-E15)))))</f>
      </c>
      <c r="F20" s="39"/>
      <c r="G20" s="1">
        <v>40</v>
      </c>
      <c r="H20" s="9">
        <f>IF(F20=0,"",IF(F20&gt;0,VLOOKUP(F20,ตารางจำนวนรอบต่อวินาที!A$5:B$564,2,0)))</f>
      </c>
      <c r="I20" s="9"/>
      <c r="J20" s="9"/>
      <c r="K20" s="1"/>
      <c r="L20" s="9"/>
      <c r="M20" s="2"/>
      <c r="N20" s="9"/>
      <c r="O20" s="9"/>
      <c r="P20" s="1"/>
      <c r="Q20" s="42"/>
    </row>
    <row r="21" spans="1:17" s="4" customFormat="1" ht="15">
      <c r="A21" s="44"/>
      <c r="B21" s="2"/>
      <c r="C21" s="3"/>
      <c r="D21" s="2"/>
      <c r="E21" s="2"/>
      <c r="F21" s="1"/>
      <c r="G21" s="1"/>
      <c r="H21" s="49"/>
      <c r="I21" s="9"/>
      <c r="J21" s="9"/>
      <c r="K21" s="1"/>
      <c r="L21" s="9"/>
      <c r="M21" s="2"/>
      <c r="N21" s="9"/>
      <c r="O21" s="9"/>
      <c r="P21" s="1"/>
      <c r="Q21" s="46"/>
    </row>
    <row r="22" spans="1:17" s="4" customFormat="1" ht="15">
      <c r="A22" s="44"/>
      <c r="B22" s="38"/>
      <c r="C22" s="3"/>
      <c r="D22" s="38"/>
      <c r="E22" s="2">
        <f>IF(D22=0,"",IF(D22&lt;0.35,D22*0.5,IF(D22&lt;=0.59,D22*0.6,IF(D22&lt;=0.99,D22*0.2,IF(D22&lt;=2.49,D22*0.2,IF(D22&gt;=2.5,0.2))))))</f>
      </c>
      <c r="F22" s="39"/>
      <c r="G22" s="1">
        <v>40</v>
      </c>
      <c r="H22" s="9">
        <f>IF(F22=0,"",IF(F22&gt;0,VLOOKUP(F22,ตารางจำนวนรอบต่อวินาที!A$5:B$564,2,0)))</f>
      </c>
      <c r="I22" s="9"/>
      <c r="J22" s="9">
        <f>IF(D22&lt;0.35,H22,IF(D22&lt;=0.59,H22,IF(D22&lt;=0.99,(H22+H23)/2,IF(D22&lt;=2.49,((H22+H24)/2+H23)/2,IF(D22&gt;=2.5,((H22+H27)/2+H23+H24+H25+H26)/5)))))</f>
      </c>
      <c r="K22" s="9">
        <f>SUM(J15:J22)/2</f>
        <v>0</v>
      </c>
      <c r="L22" s="9">
        <f>M22*N22</f>
        <v>0</v>
      </c>
      <c r="M22" s="2">
        <f>IF(B22&gt;0,B22-B15,IF(B22=0,0))</f>
        <v>0</v>
      </c>
      <c r="N22" s="9">
        <f>SUM(D15:D22)/2</f>
        <v>0</v>
      </c>
      <c r="O22" s="9">
        <f>K22*L22</f>
        <v>0</v>
      </c>
      <c r="P22" s="1"/>
      <c r="Q22" s="42"/>
    </row>
    <row r="23" spans="1:17" s="4" customFormat="1" ht="15">
      <c r="A23" s="44"/>
      <c r="B23" s="2"/>
      <c r="C23" s="3"/>
      <c r="D23" s="2"/>
      <c r="E23" s="2">
        <f>IF(D22&lt;0.35,"",IF(D22&lt;=0.59,"",IF(D22&lt;=0.99,D22*0.8,IF(D22&lt;=2.49,D22*0.6,IF(D22&gt;=2.5,D22*0.2)))))</f>
      </c>
      <c r="F23" s="39"/>
      <c r="G23" s="1">
        <v>40</v>
      </c>
      <c r="H23" s="9">
        <f>IF(F23=0,"",IF(F23&gt;0,VLOOKUP(F23,ตารางจำนวนรอบต่อวินาที!A$5:B$564,2,0)))</f>
      </c>
      <c r="I23" s="9"/>
      <c r="J23" s="9"/>
      <c r="K23" s="1"/>
      <c r="L23" s="9"/>
      <c r="M23" s="2"/>
      <c r="N23" s="9"/>
      <c r="O23" s="9"/>
      <c r="P23" s="1"/>
      <c r="Q23" s="42"/>
    </row>
    <row r="24" spans="1:17" s="4" customFormat="1" ht="15">
      <c r="A24" s="44"/>
      <c r="B24" s="2"/>
      <c r="C24" s="3"/>
      <c r="D24" s="2"/>
      <c r="E24" s="2">
        <f>IF(D22&lt;0.35,"",IF(D22&lt;=0.59,"",IF(D22&lt;=0.99,"",IF(D22&lt;=2.49,D22*0.8,IF(D22&gt;=2.5,D22*0.4)))))</f>
      </c>
      <c r="F24" s="39"/>
      <c r="G24" s="1">
        <v>40</v>
      </c>
      <c r="H24" s="9">
        <f>IF(F24=0,"",IF(F24&gt;0,VLOOKUP(F24,ตารางจำนวนรอบต่อวินาที!A$5:B$564,2,0)))</f>
      </c>
      <c r="I24" s="9"/>
      <c r="J24" s="9"/>
      <c r="K24" s="1"/>
      <c r="L24" s="9"/>
      <c r="M24" s="2"/>
      <c r="N24" s="9"/>
      <c r="O24" s="9"/>
      <c r="P24" s="1"/>
      <c r="Q24" s="42"/>
    </row>
    <row r="25" spans="1:17" s="4" customFormat="1" ht="15">
      <c r="A25" s="44"/>
      <c r="B25" s="2"/>
      <c r="C25" s="3"/>
      <c r="D25" s="2"/>
      <c r="E25" s="2">
        <f>IF(D22&lt;0.35,"",IF(D22&lt;=0.59,"",IF(D22&lt;=0.99,"",IF(D22&lt;=2.49,"",IF(D22&gt;=2.5,D22*0.6)))))</f>
      </c>
      <c r="F25" s="39"/>
      <c r="G25" s="1">
        <v>40</v>
      </c>
      <c r="H25" s="9">
        <f>IF(F25=0,"",IF(F25&gt;0,VLOOKUP(F25,ตารางจำนวนรอบต่อวินาที!A$5:B$564,2,0)))</f>
      </c>
      <c r="I25" s="9"/>
      <c r="J25" s="9"/>
      <c r="K25" s="1"/>
      <c r="L25" s="9"/>
      <c r="M25" s="2"/>
      <c r="N25" s="9"/>
      <c r="O25" s="9"/>
      <c r="P25" s="1"/>
      <c r="Q25" s="42"/>
    </row>
    <row r="26" spans="1:17" s="4" customFormat="1" ht="15">
      <c r="A26" s="44"/>
      <c r="B26" s="2"/>
      <c r="C26" s="3"/>
      <c r="D26" s="2"/>
      <c r="E26" s="2">
        <f>IF(D22&lt;0.35,"",IF(D22&lt;=0.59,"",IF(D22&lt;=0.99,"",IF(D22&lt;=2.49,"",IF(D22&gt;=2.5,D22*0.8)))))</f>
      </c>
      <c r="F26" s="39"/>
      <c r="G26" s="1">
        <v>40</v>
      </c>
      <c r="H26" s="9">
        <f>IF(F26=0,"",IF(F26&gt;0,VLOOKUP(F26,ตารางจำนวนรอบต่อวินาที!A$5:B$564,2,0)))</f>
      </c>
      <c r="I26" s="9"/>
      <c r="J26" s="9"/>
      <c r="K26" s="1"/>
      <c r="L26" s="9"/>
      <c r="M26" s="2"/>
      <c r="N26" s="9"/>
      <c r="O26" s="9"/>
      <c r="P26" s="1"/>
      <c r="Q26" s="42"/>
    </row>
    <row r="27" spans="1:17" s="4" customFormat="1" ht="15">
      <c r="A27" s="44"/>
      <c r="B27" s="2"/>
      <c r="C27" s="3"/>
      <c r="D27" s="2"/>
      <c r="E27" s="2">
        <f>IF(D22&lt;0.35,"",IF(D22&lt;=0.59,"",IF(D22&lt;=0.99,"",IF(D22&lt;=2.49,"",IF(D22&gt;=2.5,D22-E22)))))</f>
      </c>
      <c r="F27" s="39"/>
      <c r="G27" s="1">
        <v>40</v>
      </c>
      <c r="H27" s="9">
        <f>IF(F27=0,"",IF(F27&gt;0,VLOOKUP(F27,ตารางจำนวนรอบต่อวินาที!A$5:B$564,2,0)))</f>
      </c>
      <c r="I27" s="9"/>
      <c r="J27" s="9"/>
      <c r="K27" s="1"/>
      <c r="L27" s="9"/>
      <c r="M27" s="2"/>
      <c r="N27" s="9"/>
      <c r="O27" s="9"/>
      <c r="P27" s="1"/>
      <c r="Q27" s="42"/>
    </row>
    <row r="28" spans="1:17" s="4" customFormat="1" ht="15">
      <c r="A28" s="44"/>
      <c r="B28" s="2"/>
      <c r="C28" s="3"/>
      <c r="D28" s="2"/>
      <c r="E28" s="2"/>
      <c r="F28" s="1"/>
      <c r="G28" s="1"/>
      <c r="H28" s="49"/>
      <c r="I28" s="9"/>
      <c r="J28" s="9"/>
      <c r="K28" s="1"/>
      <c r="L28" s="9"/>
      <c r="M28" s="2"/>
      <c r="N28" s="9"/>
      <c r="O28" s="9"/>
      <c r="P28" s="1"/>
      <c r="Q28" s="46"/>
    </row>
    <row r="29" spans="1:17" s="4" customFormat="1" ht="15">
      <c r="A29" s="44"/>
      <c r="B29" s="38"/>
      <c r="C29" s="3"/>
      <c r="D29" s="38"/>
      <c r="E29" s="2">
        <f>IF(D29=0,"",IF(D29&lt;0.35,D29*0.5,IF(D29&lt;=0.59,D29*0.6,IF(D29&lt;=0.99,D29*0.2,IF(D29&lt;=2.49,D29*0.2,IF(D29&gt;=2.5,0.2))))))</f>
      </c>
      <c r="F29" s="39"/>
      <c r="G29" s="1">
        <v>40</v>
      </c>
      <c r="H29" s="9">
        <f>IF(F29=0,"",IF(F29&gt;0,VLOOKUP(F29,ตารางจำนวนรอบต่อวินาที!A$5:B$564,2,0)))</f>
      </c>
      <c r="I29" s="9"/>
      <c r="J29" s="9">
        <f>IF(D29&lt;0.35,H29,IF(D29&lt;=0.59,H29,IF(D29&lt;=0.99,(H29+H30)/2,IF(D29&lt;=2.49,((H29+H31)/2+H30)/2,IF(D29&gt;=2.5,((H29+H34)/2+H30+H31+H32+H33)/5)))))</f>
      </c>
      <c r="K29" s="9">
        <f>SUM(J22:J29)/2</f>
        <v>0</v>
      </c>
      <c r="L29" s="9">
        <f>M29*N29</f>
        <v>0</v>
      </c>
      <c r="M29" s="2">
        <f>IF(B29&gt;0,B29-B22,IF(B29=0,0))</f>
        <v>0</v>
      </c>
      <c r="N29" s="9">
        <f>SUM(D22:D29)/2</f>
        <v>0</v>
      </c>
      <c r="O29" s="9">
        <f>K29*L29</f>
        <v>0</v>
      </c>
      <c r="P29" s="1"/>
      <c r="Q29" s="42"/>
    </row>
    <row r="30" spans="1:17" s="4" customFormat="1" ht="15">
      <c r="A30" s="44"/>
      <c r="B30" s="2"/>
      <c r="C30" s="3"/>
      <c r="D30" s="2"/>
      <c r="E30" s="2">
        <f>IF(D29&lt;0.35,"",IF(D29&lt;=0.59,"",IF(D29&lt;=0.99,D29*0.8,IF(D29&lt;=2.49,D29*0.6,IF(D29&gt;=2.5,D29*0.2)))))</f>
      </c>
      <c r="F30" s="39"/>
      <c r="G30" s="1">
        <v>40</v>
      </c>
      <c r="H30" s="9">
        <f>IF(F30=0,"",IF(F30&gt;0,VLOOKUP(F30,ตารางจำนวนรอบต่อวินาที!A$5:B$564,2,0)))</f>
      </c>
      <c r="I30" s="9"/>
      <c r="J30" s="9"/>
      <c r="K30" s="1"/>
      <c r="L30" s="9"/>
      <c r="M30" s="2"/>
      <c r="N30" s="9"/>
      <c r="O30" s="9"/>
      <c r="P30" s="1"/>
      <c r="Q30" s="42"/>
    </row>
    <row r="31" spans="1:17" s="4" customFormat="1" ht="15">
      <c r="A31" s="44"/>
      <c r="B31" s="2"/>
      <c r="C31" s="3"/>
      <c r="D31" s="2"/>
      <c r="E31" s="2">
        <f>IF(D29&lt;0.35,"",IF(D29&lt;=0.59,"",IF(D29&lt;=0.99,"",IF(D29&lt;=2.49,D29*0.8,IF(D29&gt;=2.5,D29*0.4)))))</f>
      </c>
      <c r="F31" s="39"/>
      <c r="G31" s="1">
        <v>40</v>
      </c>
      <c r="H31" s="9">
        <f>IF(F31=0,"",IF(F31&gt;0,VLOOKUP(F31,ตารางจำนวนรอบต่อวินาที!A$5:B$564,2,0)))</f>
      </c>
      <c r="I31" s="9"/>
      <c r="J31" s="9"/>
      <c r="K31" s="1"/>
      <c r="L31" s="9"/>
      <c r="M31" s="2"/>
      <c r="N31" s="9"/>
      <c r="O31" s="9"/>
      <c r="P31" s="1"/>
      <c r="Q31" s="42"/>
    </row>
    <row r="32" spans="1:17" s="4" customFormat="1" ht="15">
      <c r="A32" s="44"/>
      <c r="B32" s="2"/>
      <c r="C32" s="3"/>
      <c r="D32" s="2"/>
      <c r="E32" s="2">
        <f>IF(D29&lt;0.35,"",IF(D29&lt;=0.59,"",IF(D29&lt;=0.99,"",IF(D29&lt;=2.49,"",IF(D29&gt;=2.5,D29*0.6)))))</f>
      </c>
      <c r="F32" s="39"/>
      <c r="G32" s="1">
        <v>40</v>
      </c>
      <c r="H32" s="9">
        <f>IF(F32=0,"",IF(F32&gt;0,VLOOKUP(F32,ตารางจำนวนรอบต่อวินาที!A$5:B$564,2,0)))</f>
      </c>
      <c r="I32" s="9"/>
      <c r="J32" s="9"/>
      <c r="K32" s="1"/>
      <c r="L32" s="9"/>
      <c r="M32" s="2"/>
      <c r="N32" s="9"/>
      <c r="O32" s="9"/>
      <c r="P32" s="1"/>
      <c r="Q32" s="42"/>
    </row>
    <row r="33" spans="1:17" s="4" customFormat="1" ht="15">
      <c r="A33" s="44"/>
      <c r="B33" s="2"/>
      <c r="C33" s="3"/>
      <c r="D33" s="2"/>
      <c r="E33" s="2">
        <f>IF(D29&lt;0.35,"",IF(D29&lt;=0.59,"",IF(D29&lt;=0.99,"",IF(D29&lt;=2.49,"",IF(D29&gt;=2.5,D29*0.8)))))</f>
      </c>
      <c r="F33" s="39"/>
      <c r="G33" s="1">
        <v>40</v>
      </c>
      <c r="H33" s="9">
        <f>IF(F33=0,"",IF(F33&gt;0,VLOOKUP(F33,ตารางจำนวนรอบต่อวินาที!A$5:B$564,2,0)))</f>
      </c>
      <c r="I33" s="9"/>
      <c r="J33" s="9"/>
      <c r="K33" s="1"/>
      <c r="L33" s="9"/>
      <c r="M33" s="2"/>
      <c r="N33" s="9"/>
      <c r="O33" s="9"/>
      <c r="P33" s="1"/>
      <c r="Q33" s="42"/>
    </row>
    <row r="34" spans="1:17" s="4" customFormat="1" ht="15">
      <c r="A34" s="44"/>
      <c r="B34" s="2"/>
      <c r="C34" s="3"/>
      <c r="D34" s="2"/>
      <c r="E34" s="2">
        <f>IF(D29&lt;0.35,"",IF(D29&lt;=0.59,"",IF(D29&lt;=0.99,"",IF(D29&lt;=2.49,"",IF(D29&gt;=2.5,D29-E29)))))</f>
      </c>
      <c r="F34" s="39"/>
      <c r="G34" s="1">
        <v>40</v>
      </c>
      <c r="H34" s="9">
        <f>IF(F34=0,"",IF(F34&gt;0,VLOOKUP(F34,ตารางจำนวนรอบต่อวินาที!A$5:B$564,2,0)))</f>
      </c>
      <c r="I34" s="9"/>
      <c r="J34" s="9"/>
      <c r="K34" s="1"/>
      <c r="L34" s="9"/>
      <c r="M34" s="2"/>
      <c r="N34" s="9"/>
      <c r="O34" s="9"/>
      <c r="P34" s="1"/>
      <c r="Q34" s="42"/>
    </row>
    <row r="35" spans="1:17" s="4" customFormat="1" ht="15">
      <c r="A35" s="44"/>
      <c r="B35" s="2"/>
      <c r="C35" s="3"/>
      <c r="D35" s="2"/>
      <c r="E35" s="2"/>
      <c r="F35" s="1"/>
      <c r="G35" s="1"/>
      <c r="H35" s="49"/>
      <c r="I35" s="9"/>
      <c r="J35" s="9"/>
      <c r="K35" s="1"/>
      <c r="L35" s="9"/>
      <c r="M35" s="2"/>
      <c r="N35" s="9"/>
      <c r="O35" s="9"/>
      <c r="P35" s="1"/>
      <c r="Q35" s="46"/>
    </row>
    <row r="36" spans="1:17" s="4" customFormat="1" ht="15">
      <c r="A36" s="44"/>
      <c r="B36" s="38"/>
      <c r="C36" s="3"/>
      <c r="D36" s="38"/>
      <c r="E36" s="2">
        <f>IF(D36=0,"",IF(D36&lt;0.35,D36*0.5,IF(D36&lt;=0.59,D36*0.6,IF(D36&lt;=0.99,D36*0.2,IF(D36&lt;=2.49,D36*0.2,IF(D36&gt;=2.5,0.2))))))</f>
      </c>
      <c r="F36" s="39"/>
      <c r="G36" s="1">
        <v>40</v>
      </c>
      <c r="H36" s="9">
        <f>IF(F36=0,"",IF(F36&gt;0,VLOOKUP(F36,ตารางจำนวนรอบต่อวินาที!A$5:B$564,2,0)))</f>
      </c>
      <c r="I36" s="9"/>
      <c r="J36" s="9">
        <f>IF(D36&lt;0.35,H36,IF(D36&lt;=0.59,H36,IF(D36&lt;=0.99,(H36+H37)/2,IF(D36&lt;=2.49,((H36+H38)/2+H37)/2,IF(D36&gt;=2.5,((H36+H41)/2+H37+H38+H39+H40)/5)))))</f>
      </c>
      <c r="K36" s="9">
        <f>SUM(J29:J36)/2</f>
        <v>0</v>
      </c>
      <c r="L36" s="9">
        <f>M36*N36</f>
        <v>0</v>
      </c>
      <c r="M36" s="2">
        <f>IF(B36&gt;0,B36-B29,IF(B36=0,0))</f>
        <v>0</v>
      </c>
      <c r="N36" s="9">
        <f>SUM(D29:D36)/2</f>
        <v>0</v>
      </c>
      <c r="O36" s="9">
        <f>K36*L36</f>
        <v>0</v>
      </c>
      <c r="P36" s="1"/>
      <c r="Q36" s="42"/>
    </row>
    <row r="37" spans="1:17" s="4" customFormat="1" ht="15">
      <c r="A37" s="44"/>
      <c r="B37" s="2"/>
      <c r="C37" s="3"/>
      <c r="D37" s="2"/>
      <c r="E37" s="2">
        <f>IF(D36&lt;0.35,"",IF(D36&lt;=0.59,"",IF(D36&lt;=0.99,D36*0.8,IF(D36&lt;=2.49,D36*0.6,IF(D36&gt;=2.5,D36*0.2)))))</f>
      </c>
      <c r="F37" s="39"/>
      <c r="G37" s="1">
        <v>40</v>
      </c>
      <c r="H37" s="9">
        <f>IF(F37=0,"",IF(F37&gt;0,VLOOKUP(F37,ตารางจำนวนรอบต่อวินาที!A$5:B$564,2,0)))</f>
      </c>
      <c r="I37" s="9"/>
      <c r="J37" s="9"/>
      <c r="K37" s="1"/>
      <c r="L37" s="9"/>
      <c r="M37" s="2"/>
      <c r="N37" s="9"/>
      <c r="O37" s="9"/>
      <c r="P37" s="1"/>
      <c r="Q37" s="42"/>
    </row>
    <row r="38" spans="1:17" s="4" customFormat="1" ht="15">
      <c r="A38" s="44"/>
      <c r="B38" s="2"/>
      <c r="C38" s="3"/>
      <c r="D38" s="2"/>
      <c r="E38" s="2">
        <f>IF(D36&lt;0.35,"",IF(D36&lt;=0.59,"",IF(D36&lt;=0.99,"",IF(D36&lt;=2.49,D36*0.8,IF(D36&gt;=2.5,D36*0.4)))))</f>
      </c>
      <c r="F38" s="39"/>
      <c r="G38" s="1">
        <v>40</v>
      </c>
      <c r="H38" s="9">
        <f>IF(F38=0,"",IF(F38&gt;0,VLOOKUP(F38,ตารางจำนวนรอบต่อวินาที!A$5:B$564,2,0)))</f>
      </c>
      <c r="I38" s="9"/>
      <c r="J38" s="9"/>
      <c r="K38" s="1"/>
      <c r="L38" s="9"/>
      <c r="M38" s="2"/>
      <c r="N38" s="9"/>
      <c r="O38" s="9"/>
      <c r="P38" s="1"/>
      <c r="Q38" s="42"/>
    </row>
    <row r="39" spans="1:17" s="4" customFormat="1" ht="15">
      <c r="A39" s="44"/>
      <c r="B39" s="2"/>
      <c r="C39" s="3"/>
      <c r="D39" s="2"/>
      <c r="E39" s="2">
        <f>IF(D36&lt;0.35,"",IF(D36&lt;=0.59,"",IF(D36&lt;=0.99,"",IF(D36&lt;=2.49,"",IF(D36&gt;=2.5,D36*0.6)))))</f>
      </c>
      <c r="F39" s="39"/>
      <c r="G39" s="1">
        <v>40</v>
      </c>
      <c r="H39" s="9">
        <f>IF(F39=0,"",IF(F39&gt;0,VLOOKUP(F39,ตารางจำนวนรอบต่อวินาที!A$5:B$564,2,0)))</f>
      </c>
      <c r="I39" s="9"/>
      <c r="J39" s="9"/>
      <c r="K39" s="1"/>
      <c r="L39" s="9"/>
      <c r="M39" s="2"/>
      <c r="N39" s="9"/>
      <c r="O39" s="9"/>
      <c r="P39" s="1"/>
      <c r="Q39" s="42"/>
    </row>
    <row r="40" spans="1:17" s="4" customFormat="1" ht="15">
      <c r="A40" s="44"/>
      <c r="B40" s="2"/>
      <c r="C40" s="3"/>
      <c r="D40" s="2"/>
      <c r="E40" s="2">
        <f>IF(D36&lt;0.35,"",IF(D36&lt;=0.59,"",IF(D36&lt;=0.99,"",IF(D36&lt;=2.49,"",IF(D36&gt;=2.5,D36*0.8)))))</f>
      </c>
      <c r="F40" s="39"/>
      <c r="G40" s="1">
        <v>40</v>
      </c>
      <c r="H40" s="9">
        <f>IF(F40=0,"",IF(F40&gt;0,VLOOKUP(F40,ตารางจำนวนรอบต่อวินาที!A$5:B$564,2,0)))</f>
      </c>
      <c r="I40" s="9"/>
      <c r="J40" s="9"/>
      <c r="K40" s="1"/>
      <c r="L40" s="9"/>
      <c r="M40" s="2"/>
      <c r="N40" s="9"/>
      <c r="O40" s="9"/>
      <c r="P40" s="1"/>
      <c r="Q40" s="42"/>
    </row>
    <row r="41" spans="1:17" s="4" customFormat="1" ht="15">
      <c r="A41" s="44"/>
      <c r="B41" s="2"/>
      <c r="C41" s="3"/>
      <c r="D41" s="2"/>
      <c r="E41" s="2">
        <f>IF(D36&lt;0.35,"",IF(D36&lt;=0.59,"",IF(D36&lt;=0.99,"",IF(D36&lt;=2.49,"",IF(D36&gt;=2.5,D36-E36)))))</f>
      </c>
      <c r="F41" s="39"/>
      <c r="G41" s="1">
        <v>40</v>
      </c>
      <c r="H41" s="9">
        <f>IF(F41=0,"",IF(F41&gt;0,VLOOKUP(F41,ตารางจำนวนรอบต่อวินาที!A$5:B$564,2,0)))</f>
      </c>
      <c r="I41" s="9"/>
      <c r="J41" s="9"/>
      <c r="K41" s="1"/>
      <c r="L41" s="9"/>
      <c r="M41" s="2"/>
      <c r="N41" s="9"/>
      <c r="O41" s="9"/>
      <c r="P41" s="1"/>
      <c r="Q41" s="42"/>
    </row>
    <row r="42" spans="1:17" s="4" customFormat="1" ht="15">
      <c r="A42" s="44"/>
      <c r="B42" s="2"/>
      <c r="C42" s="3"/>
      <c r="D42" s="2"/>
      <c r="E42" s="2"/>
      <c r="F42" s="1"/>
      <c r="G42" s="1"/>
      <c r="H42" s="49"/>
      <c r="I42" s="9"/>
      <c r="J42" s="9"/>
      <c r="K42" s="1"/>
      <c r="L42" s="9"/>
      <c r="M42" s="2"/>
      <c r="N42" s="9"/>
      <c r="O42" s="9"/>
      <c r="P42" s="1"/>
      <c r="Q42" s="46"/>
    </row>
    <row r="43" spans="1:17" s="4" customFormat="1" ht="15">
      <c r="A43" s="44"/>
      <c r="B43" s="38"/>
      <c r="C43" s="3"/>
      <c r="D43" s="38"/>
      <c r="E43" s="2">
        <f>IF(D43=0,"",IF(D43&lt;0.35,D43*0.5,IF(D43&lt;=0.59,D43*0.6,IF(D43&lt;=0.99,D43*0.2,IF(D43&lt;=2.49,D43*0.2,IF(D43&gt;=2.5,0.2))))))</f>
      </c>
      <c r="F43" s="39"/>
      <c r="G43" s="1">
        <v>40</v>
      </c>
      <c r="H43" s="9">
        <f>IF(F43=0,"",IF(F43&gt;0,VLOOKUP(F43,ตารางจำนวนรอบต่อวินาที!A$5:B$564,2,0)))</f>
      </c>
      <c r="I43" s="9"/>
      <c r="J43" s="9">
        <f>IF(D43&lt;0.35,H43,IF(D43&lt;=0.59,H43,IF(D43&lt;=0.99,(H43+H44)/2,IF(D43&lt;=2.49,((H43+H45)/2+H44)/2,IF(D43&gt;=2.5,((H43+H48)/2+H44+H45+H46+H47)/5)))))</f>
      </c>
      <c r="K43" s="9">
        <f>SUM(J36:J43)/2</f>
        <v>0</v>
      </c>
      <c r="L43" s="9">
        <f>M43*N43</f>
        <v>0</v>
      </c>
      <c r="M43" s="2">
        <f>IF(B43&gt;0,B43-B36,IF(B43=0,0))</f>
        <v>0</v>
      </c>
      <c r="N43" s="9">
        <f>SUM(D36:D43)/2</f>
        <v>0</v>
      </c>
      <c r="O43" s="9">
        <f>K43*L43</f>
        <v>0</v>
      </c>
      <c r="P43" s="1"/>
      <c r="Q43" s="42"/>
    </row>
    <row r="44" spans="1:17" s="4" customFormat="1" ht="15">
      <c r="A44" s="44"/>
      <c r="B44" s="2"/>
      <c r="C44" s="3"/>
      <c r="D44" s="2"/>
      <c r="E44" s="2">
        <f>IF(D43&lt;0.35,"",IF(D43&lt;=0.59,"",IF(D43&lt;=0.99,D43*0.8,IF(D43&lt;=2.49,D43*0.6,IF(D43&gt;=2.5,D43*0.2)))))</f>
      </c>
      <c r="F44" s="39"/>
      <c r="G44" s="1">
        <v>40</v>
      </c>
      <c r="H44" s="9">
        <f>IF(F44=0,"",IF(F44&gt;0,VLOOKUP(F44,ตารางจำนวนรอบต่อวินาที!A$5:B$564,2,0)))</f>
      </c>
      <c r="I44" s="9"/>
      <c r="J44" s="9"/>
      <c r="K44" s="1"/>
      <c r="L44" s="9"/>
      <c r="M44" s="2"/>
      <c r="N44" s="9"/>
      <c r="O44" s="9"/>
      <c r="P44" s="1"/>
      <c r="Q44" s="42"/>
    </row>
    <row r="45" spans="1:17" s="4" customFormat="1" ht="15">
      <c r="A45" s="44"/>
      <c r="B45" s="2"/>
      <c r="C45" s="3"/>
      <c r="D45" s="2"/>
      <c r="E45" s="2">
        <f>IF(D43&lt;0.35,"",IF(D43&lt;=0.59,"",IF(D43&lt;=0.99,"",IF(D43&lt;=2.49,D43*0.8,IF(D43&gt;=2.5,D43*0.4)))))</f>
      </c>
      <c r="F45" s="39"/>
      <c r="G45" s="1">
        <v>40</v>
      </c>
      <c r="H45" s="9">
        <f>IF(F45=0,"",IF(F45&gt;0,VLOOKUP(F45,ตารางจำนวนรอบต่อวินาที!A$5:B$564,2,0)))</f>
      </c>
      <c r="I45" s="9"/>
      <c r="J45" s="9"/>
      <c r="K45" s="1"/>
      <c r="L45" s="9"/>
      <c r="M45" s="2"/>
      <c r="N45" s="9"/>
      <c r="O45" s="9"/>
      <c r="P45" s="1"/>
      <c r="Q45" s="42"/>
    </row>
    <row r="46" spans="1:17" s="4" customFormat="1" ht="15">
      <c r="A46" s="44"/>
      <c r="B46" s="2"/>
      <c r="C46" s="3"/>
      <c r="D46" s="2"/>
      <c r="E46" s="2">
        <f>IF(D43&lt;0.35,"",IF(D43&lt;=0.59,"",IF(D43&lt;=0.99,"",IF(D43&lt;=2.49,"",IF(D43&gt;=2.5,D43*0.6)))))</f>
      </c>
      <c r="F46" s="39"/>
      <c r="G46" s="1">
        <v>40</v>
      </c>
      <c r="H46" s="9">
        <f>IF(F46=0,"",IF(F46&gt;0,VLOOKUP(F46,ตารางจำนวนรอบต่อวินาที!A$5:B$564,2,0)))</f>
      </c>
      <c r="I46" s="9"/>
      <c r="J46" s="9"/>
      <c r="K46" s="1"/>
      <c r="L46" s="9"/>
      <c r="M46" s="2"/>
      <c r="N46" s="9"/>
      <c r="O46" s="9"/>
      <c r="P46" s="1"/>
      <c r="Q46" s="42"/>
    </row>
    <row r="47" spans="1:17" s="4" customFormat="1" ht="15">
      <c r="A47" s="44"/>
      <c r="B47" s="2"/>
      <c r="C47" s="3"/>
      <c r="D47" s="2"/>
      <c r="E47" s="2">
        <f>IF(D43&lt;0.35,"",IF(D43&lt;=0.59,"",IF(D43&lt;=0.99,"",IF(D43&lt;=2.49,"",IF(D43&gt;=2.5,D43*0.8)))))</f>
      </c>
      <c r="F47" s="39"/>
      <c r="G47" s="1">
        <v>40</v>
      </c>
      <c r="H47" s="9">
        <f>IF(F47=0,"",IF(F47&gt;0,VLOOKUP(F47,ตารางจำนวนรอบต่อวินาที!A$5:B$564,2,0)))</f>
      </c>
      <c r="I47" s="9"/>
      <c r="J47" s="9"/>
      <c r="K47" s="1"/>
      <c r="L47" s="9"/>
      <c r="M47" s="2"/>
      <c r="N47" s="9"/>
      <c r="O47" s="9"/>
      <c r="P47" s="1"/>
      <c r="Q47" s="42"/>
    </row>
    <row r="48" spans="1:17" s="4" customFormat="1" ht="15">
      <c r="A48" s="44"/>
      <c r="B48" s="2"/>
      <c r="C48" s="3"/>
      <c r="D48" s="2"/>
      <c r="E48" s="2">
        <f>IF(D43&lt;0.35,"",IF(D43&lt;=0.59,"",IF(D43&lt;=0.99,"",IF(D43&lt;=2.49,"",IF(D43&gt;=2.5,D43-E43)))))</f>
      </c>
      <c r="F48" s="39"/>
      <c r="G48" s="1">
        <v>40</v>
      </c>
      <c r="H48" s="9">
        <f>IF(F48=0,"",IF(F48&gt;0,VLOOKUP(F48,ตารางจำนวนรอบต่อวินาที!A$5:B$564,2,0)))</f>
      </c>
      <c r="I48" s="9"/>
      <c r="J48" s="9"/>
      <c r="K48" s="1"/>
      <c r="L48" s="9"/>
      <c r="M48" s="2"/>
      <c r="N48" s="9"/>
      <c r="O48" s="9"/>
      <c r="P48" s="1"/>
      <c r="Q48" s="42"/>
    </row>
    <row r="49" spans="1:17" s="4" customFormat="1" ht="15">
      <c r="A49" s="44"/>
      <c r="B49" s="2"/>
      <c r="C49" s="3"/>
      <c r="D49" s="2"/>
      <c r="E49" s="2"/>
      <c r="F49" s="1"/>
      <c r="G49" s="1"/>
      <c r="H49" s="49"/>
      <c r="I49" s="9"/>
      <c r="J49" s="9"/>
      <c r="K49" s="1"/>
      <c r="L49" s="9"/>
      <c r="M49" s="2"/>
      <c r="N49" s="9"/>
      <c r="O49" s="9"/>
      <c r="P49" s="1"/>
      <c r="Q49" s="46"/>
    </row>
    <row r="50" spans="1:17" s="4" customFormat="1" ht="15">
      <c r="A50" s="44"/>
      <c r="B50" s="38"/>
      <c r="C50" s="3"/>
      <c r="D50" s="38"/>
      <c r="E50" s="2">
        <f>IF(D50=0,"",IF(D50&lt;0.35,D50*0.5,IF(D50&lt;=0.59,D50*0.6,IF(D50&lt;=0.99,D50*0.2,IF(D50&lt;=2.49,D50*0.2,IF(D50&gt;=2.5,0.2))))))</f>
      </c>
      <c r="F50" s="39"/>
      <c r="G50" s="1">
        <v>40</v>
      </c>
      <c r="H50" s="9">
        <f>IF(F50=0,"",IF(F50&gt;0,VLOOKUP(F50,ตารางจำนวนรอบต่อวินาที!A$5:B$564,2,0)))</f>
      </c>
      <c r="I50" s="9"/>
      <c r="J50" s="9">
        <f>IF(D50&lt;0.35,H50,IF(D50&lt;=0.59,H50,IF(D50&lt;=0.99,(H50+H51)/2,IF(D50&lt;=2.49,((H50+H52)/2+H51)/2,IF(D50&gt;=2.5,((H50+H55)/2+H51+H52+H53+H54)/5)))))</f>
      </c>
      <c r="K50" s="9">
        <f>SUM(J43:J50)/2</f>
        <v>0</v>
      </c>
      <c r="L50" s="9">
        <f>M50*N50</f>
        <v>0</v>
      </c>
      <c r="M50" s="2">
        <f>IF(B50&gt;0,B50-B43,IF(B50=0,0))</f>
        <v>0</v>
      </c>
      <c r="N50" s="9">
        <f>SUM(D43:D50)/2</f>
        <v>0</v>
      </c>
      <c r="O50" s="9">
        <f>K50*L50</f>
        <v>0</v>
      </c>
      <c r="P50" s="1"/>
      <c r="Q50" s="42"/>
    </row>
    <row r="51" spans="1:17" s="4" customFormat="1" ht="15">
      <c r="A51" s="44"/>
      <c r="B51" s="2"/>
      <c r="C51" s="3"/>
      <c r="D51" s="2"/>
      <c r="E51" s="2">
        <f>IF(D50&lt;0.35,"",IF(D50&lt;=0.59,"",IF(D50&lt;=0.99,D50*0.8,IF(D50&lt;=2.49,D50*0.6,IF(D50&gt;=2.5,D50*0.2)))))</f>
      </c>
      <c r="F51" s="39"/>
      <c r="G51" s="1">
        <v>40</v>
      </c>
      <c r="H51" s="9">
        <f>IF(F51=0,"",IF(F51&gt;0,VLOOKUP(F51,ตารางจำนวนรอบต่อวินาที!A$5:B$564,2,0)))</f>
      </c>
      <c r="I51" s="9"/>
      <c r="J51" s="9"/>
      <c r="K51" s="1"/>
      <c r="L51" s="9"/>
      <c r="M51" s="2"/>
      <c r="N51" s="9"/>
      <c r="O51" s="9"/>
      <c r="P51" s="1"/>
      <c r="Q51" s="42"/>
    </row>
    <row r="52" spans="1:17" s="4" customFormat="1" ht="15">
      <c r="A52" s="44"/>
      <c r="B52" s="2"/>
      <c r="C52" s="3"/>
      <c r="D52" s="2"/>
      <c r="E52" s="2">
        <f>IF(D50&lt;0.35,"",IF(D50&lt;=0.59,"",IF(D50&lt;=0.99,"",IF(D50&lt;=2.49,D50*0.8,IF(D50&gt;=2.5,D50*0.4)))))</f>
      </c>
      <c r="F52" s="39"/>
      <c r="G52" s="1">
        <v>40</v>
      </c>
      <c r="H52" s="9">
        <f>IF(F52=0,"",IF(F52&gt;0,VLOOKUP(F52,ตารางจำนวนรอบต่อวินาที!A$5:B$564,2,0)))</f>
      </c>
      <c r="I52" s="9"/>
      <c r="J52" s="9"/>
      <c r="K52" s="1"/>
      <c r="L52" s="9"/>
      <c r="M52" s="2"/>
      <c r="N52" s="9"/>
      <c r="O52" s="9"/>
      <c r="P52" s="1"/>
      <c r="Q52" s="42"/>
    </row>
    <row r="53" spans="1:17" s="4" customFormat="1" ht="15">
      <c r="A53" s="44"/>
      <c r="B53" s="2"/>
      <c r="C53" s="3"/>
      <c r="D53" s="2"/>
      <c r="E53" s="2">
        <f>IF(D50&lt;0.35,"",IF(D50&lt;=0.59,"",IF(D50&lt;=0.99,"",IF(D50&lt;=2.49,"",IF(D50&gt;=2.5,D50*0.6)))))</f>
      </c>
      <c r="F53" s="39"/>
      <c r="G53" s="1">
        <v>40</v>
      </c>
      <c r="H53" s="9">
        <f>IF(F53=0,"",IF(F53&gt;0,VLOOKUP(F53,ตารางจำนวนรอบต่อวินาที!A$5:B$564,2,0)))</f>
      </c>
      <c r="I53" s="9"/>
      <c r="J53" s="9"/>
      <c r="K53" s="1"/>
      <c r="L53" s="9"/>
      <c r="M53" s="2"/>
      <c r="N53" s="9"/>
      <c r="O53" s="9"/>
      <c r="P53" s="1"/>
      <c r="Q53" s="42"/>
    </row>
    <row r="54" spans="1:17" s="4" customFormat="1" ht="15">
      <c r="A54" s="44"/>
      <c r="B54" s="2"/>
      <c r="C54" s="3"/>
      <c r="D54" s="2"/>
      <c r="E54" s="2">
        <f>IF(D50&lt;0.35,"",IF(D50&lt;=0.59,"",IF(D50&lt;=0.99,"",IF(D50&lt;=2.49,"",IF(D50&gt;=2.5,D50*0.8)))))</f>
      </c>
      <c r="F54" s="39"/>
      <c r="G54" s="1">
        <v>40</v>
      </c>
      <c r="H54" s="9">
        <f>IF(F54=0,"",IF(F54&gt;0,VLOOKUP(F54,ตารางจำนวนรอบต่อวินาที!A$5:B$564,2,0)))</f>
      </c>
      <c r="I54" s="9"/>
      <c r="J54" s="9"/>
      <c r="K54" s="1"/>
      <c r="L54" s="9"/>
      <c r="M54" s="2"/>
      <c r="N54" s="9"/>
      <c r="O54" s="9"/>
      <c r="P54" s="1"/>
      <c r="Q54" s="42"/>
    </row>
    <row r="55" spans="1:17" s="4" customFormat="1" ht="15">
      <c r="A55" s="44"/>
      <c r="B55" s="2"/>
      <c r="C55" s="3"/>
      <c r="D55" s="2"/>
      <c r="E55" s="2">
        <f>IF(D50&lt;0.35,"",IF(D50&lt;=0.59,"",IF(D50&lt;=0.99,"",IF(D50&lt;=2.49,"",IF(D50&gt;=2.5,D50-E50)))))</f>
      </c>
      <c r="F55" s="39"/>
      <c r="G55" s="1">
        <v>40</v>
      </c>
      <c r="H55" s="9">
        <f>IF(F55=0,"",IF(F55&gt;0,VLOOKUP(F55,ตารางจำนวนรอบต่อวินาที!A$5:B$564,2,0)))</f>
      </c>
      <c r="I55" s="9"/>
      <c r="J55" s="9"/>
      <c r="K55" s="1"/>
      <c r="L55" s="9"/>
      <c r="M55" s="2"/>
      <c r="N55" s="9"/>
      <c r="O55" s="9"/>
      <c r="P55" s="1"/>
      <c r="Q55" s="42"/>
    </row>
    <row r="56" spans="1:17" s="4" customFormat="1" ht="15">
      <c r="A56" s="44"/>
      <c r="B56" s="2"/>
      <c r="C56" s="3"/>
      <c r="D56" s="2"/>
      <c r="E56" s="2"/>
      <c r="F56" s="1"/>
      <c r="G56" s="1"/>
      <c r="H56" s="49"/>
      <c r="I56" s="9"/>
      <c r="J56" s="9"/>
      <c r="K56" s="1"/>
      <c r="L56" s="9"/>
      <c r="M56" s="2"/>
      <c r="N56" s="9"/>
      <c r="O56" s="9"/>
      <c r="P56" s="1"/>
      <c r="Q56" s="46"/>
    </row>
    <row r="57" spans="1:17" s="4" customFormat="1" ht="15">
      <c r="A57" s="44"/>
      <c r="B57" s="38"/>
      <c r="C57" s="3"/>
      <c r="D57" s="38"/>
      <c r="E57" s="2">
        <f>IF(D57=0,"",IF(D57&lt;0.35,D57*0.5,IF(D57&lt;=0.59,D57*0.6,IF(D57&lt;=0.99,D57*0.2,IF(D57&lt;=2.49,D57*0.2,IF(D57&gt;=2.5,0.2))))))</f>
      </c>
      <c r="F57" s="39"/>
      <c r="G57" s="1">
        <v>40</v>
      </c>
      <c r="H57" s="9">
        <f>IF(F57=0,"",IF(F57&gt;0,VLOOKUP(F57,ตารางจำนวนรอบต่อวินาที!A$5:B$564,2,0)))</f>
      </c>
      <c r="I57" s="9"/>
      <c r="J57" s="9">
        <f>IF(D57&lt;0.35,H57,IF(D57&lt;=0.59,H57,IF(D57&lt;=0.99,(H57+H58)/2,IF(D57&lt;=2.49,((H57+H59)/2+H58)/2,IF(D57&gt;=2.5,((H57+H62)/2+H58+H59+H60+H61)/5)))))</f>
      </c>
      <c r="K57" s="9">
        <f>SUM(J50:J57)/2</f>
        <v>0</v>
      </c>
      <c r="L57" s="9">
        <f>M57*N57</f>
        <v>0</v>
      </c>
      <c r="M57" s="2">
        <f>IF(B57&gt;0,B57-B50,IF(B57=0,0))</f>
        <v>0</v>
      </c>
      <c r="N57" s="9">
        <f>SUM(D50:D57)/2</f>
        <v>0</v>
      </c>
      <c r="O57" s="9">
        <f>K57*L57</f>
        <v>0</v>
      </c>
      <c r="P57" s="1"/>
      <c r="Q57" s="42"/>
    </row>
    <row r="58" spans="1:17" s="4" customFormat="1" ht="15">
      <c r="A58" s="44"/>
      <c r="B58" s="2"/>
      <c r="C58" s="3"/>
      <c r="D58" s="2"/>
      <c r="E58" s="2">
        <f>IF(D57&lt;0.35,"",IF(D57&lt;=0.59,"",IF(D57&lt;=0.99,D57*0.8,IF(D57&lt;=2.49,D57*0.6,IF(D57&gt;=2.5,D57*0.2)))))</f>
      </c>
      <c r="F58" s="39"/>
      <c r="G58" s="1">
        <v>40</v>
      </c>
      <c r="H58" s="9">
        <f>IF(F58=0,"",IF(F58&gt;0,VLOOKUP(F58,ตารางจำนวนรอบต่อวินาที!A$5:B$564,2,0)))</f>
      </c>
      <c r="I58" s="9"/>
      <c r="J58" s="9"/>
      <c r="K58" s="1"/>
      <c r="L58" s="9"/>
      <c r="M58" s="2"/>
      <c r="N58" s="9"/>
      <c r="O58" s="9"/>
      <c r="P58" s="1"/>
      <c r="Q58" s="42"/>
    </row>
    <row r="59" spans="1:17" s="4" customFormat="1" ht="15">
      <c r="A59" s="44"/>
      <c r="B59" s="2"/>
      <c r="C59" s="3"/>
      <c r="D59" s="2"/>
      <c r="E59" s="2">
        <f>IF(D57&lt;0.35,"",IF(D57&lt;=0.59,"",IF(D57&lt;=0.99,"",IF(D57&lt;=2.49,D57*0.8,IF(D57&gt;=2.5,D57*0.4)))))</f>
      </c>
      <c r="F59" s="39"/>
      <c r="G59" s="1">
        <v>40</v>
      </c>
      <c r="H59" s="9">
        <f>IF(F59=0,"",IF(F59&gt;0,VLOOKUP(F59,ตารางจำนวนรอบต่อวินาที!A$5:B$564,2,0)))</f>
      </c>
      <c r="I59" s="9"/>
      <c r="J59" s="9"/>
      <c r="K59" s="1"/>
      <c r="L59" s="9"/>
      <c r="M59" s="2"/>
      <c r="N59" s="9"/>
      <c r="O59" s="9"/>
      <c r="P59" s="1"/>
      <c r="Q59" s="42"/>
    </row>
    <row r="60" spans="1:17" s="4" customFormat="1" ht="15">
      <c r="A60" s="44"/>
      <c r="B60" s="2"/>
      <c r="C60" s="3"/>
      <c r="D60" s="2"/>
      <c r="E60" s="2">
        <f>IF(D57&lt;0.35,"",IF(D57&lt;=0.59,"",IF(D57&lt;=0.99,"",IF(D57&lt;=2.49,"",IF(D57&gt;=2.5,D57*0.6)))))</f>
      </c>
      <c r="F60" s="39"/>
      <c r="G60" s="1">
        <v>40</v>
      </c>
      <c r="H60" s="9">
        <f>IF(F60=0,"",IF(F60&gt;0,VLOOKUP(F60,ตารางจำนวนรอบต่อวินาที!A$5:B$564,2,0)))</f>
      </c>
      <c r="I60" s="9"/>
      <c r="J60" s="9"/>
      <c r="K60" s="1"/>
      <c r="L60" s="9"/>
      <c r="M60" s="2"/>
      <c r="N60" s="9"/>
      <c r="O60" s="9"/>
      <c r="P60" s="1"/>
      <c r="Q60" s="42"/>
    </row>
    <row r="61" spans="1:17" s="4" customFormat="1" ht="15">
      <c r="A61" s="44"/>
      <c r="B61" s="2"/>
      <c r="C61" s="3"/>
      <c r="D61" s="2"/>
      <c r="E61" s="2">
        <f>IF(D57&lt;0.35,"",IF(D57&lt;=0.59,"",IF(D57&lt;=0.99,"",IF(D57&lt;=2.49,"",IF(D57&gt;=2.5,D57*0.8)))))</f>
      </c>
      <c r="F61" s="39"/>
      <c r="G61" s="1">
        <v>40</v>
      </c>
      <c r="H61" s="9">
        <f>IF(F61=0,"",IF(F61&gt;0,VLOOKUP(F61,ตารางจำนวนรอบต่อวินาที!A$5:B$564,2,0)))</f>
      </c>
      <c r="I61" s="9"/>
      <c r="J61" s="9"/>
      <c r="K61" s="1"/>
      <c r="L61" s="9"/>
      <c r="M61" s="2"/>
      <c r="N61" s="9"/>
      <c r="O61" s="9"/>
      <c r="P61" s="1"/>
      <c r="Q61" s="42"/>
    </row>
    <row r="62" spans="1:17" s="4" customFormat="1" ht="15">
      <c r="A62" s="44"/>
      <c r="B62" s="2"/>
      <c r="C62" s="3"/>
      <c r="D62" s="2"/>
      <c r="E62" s="2">
        <f>IF(D57&lt;0.35,"",IF(D57&lt;=0.59,"",IF(D57&lt;=0.99,"",IF(D57&lt;=2.49,"",IF(D57&gt;=2.5,D57-E57)))))</f>
      </c>
      <c r="F62" s="39"/>
      <c r="G62" s="1">
        <v>40</v>
      </c>
      <c r="H62" s="9">
        <f>IF(F62=0,"",IF(F62&gt;0,VLOOKUP(F62,ตารางจำนวนรอบต่อวินาที!A$5:B$564,2,0)))</f>
      </c>
      <c r="I62" s="9"/>
      <c r="J62" s="9"/>
      <c r="K62" s="1"/>
      <c r="L62" s="9"/>
      <c r="M62" s="2"/>
      <c r="N62" s="9"/>
      <c r="O62" s="9"/>
      <c r="P62" s="1"/>
      <c r="Q62" s="42"/>
    </row>
    <row r="63" spans="1:17" s="4" customFormat="1" ht="15">
      <c r="A63" s="44"/>
      <c r="B63" s="2"/>
      <c r="C63" s="3"/>
      <c r="D63" s="2"/>
      <c r="E63" s="2"/>
      <c r="F63" s="1"/>
      <c r="G63" s="1"/>
      <c r="H63" s="49"/>
      <c r="I63" s="9"/>
      <c r="J63" s="9"/>
      <c r="K63" s="1"/>
      <c r="L63" s="9"/>
      <c r="M63" s="2"/>
      <c r="N63" s="9"/>
      <c r="O63" s="9"/>
      <c r="P63" s="1"/>
      <c r="Q63" s="46"/>
    </row>
    <row r="64" spans="1:17" s="4" customFormat="1" ht="15">
      <c r="A64" s="44"/>
      <c r="B64" s="38"/>
      <c r="C64" s="3"/>
      <c r="D64" s="38"/>
      <c r="E64" s="2">
        <f>IF(D64=0,"",IF(D64&lt;0.35,D64*0.5,IF(D64&lt;=0.59,D64*0.6,IF(D64&lt;=0.99,D64*0.2,IF(D64&lt;=2.49,D64*0.2,IF(D64&gt;=2.5,0.2))))))</f>
      </c>
      <c r="F64" s="39"/>
      <c r="G64" s="1">
        <v>40</v>
      </c>
      <c r="H64" s="9">
        <f>IF(F64=0,"",IF(F64&gt;0,VLOOKUP(F64,ตารางจำนวนรอบต่อวินาที!A$5:B$564,2,0)))</f>
      </c>
      <c r="I64" s="9"/>
      <c r="J64" s="9">
        <f>IF(D64&lt;0.35,H64,IF(D64&lt;=0.59,H64,IF(D64&lt;=0.99,(H64+H65)/2,IF(D64&lt;=2.49,((H64+H66)/2+H65)/2,IF(D64&gt;=2.5,((H64+H69)/2+H65+H66+H67+H68)/5)))))</f>
      </c>
      <c r="K64" s="9">
        <f>SUM(J57:J64)/2</f>
        <v>0</v>
      </c>
      <c r="L64" s="9">
        <f>M64*N64</f>
        <v>0</v>
      </c>
      <c r="M64" s="2">
        <f>IF(B64&gt;0,B64-B57,IF(B64=0,0))</f>
        <v>0</v>
      </c>
      <c r="N64" s="9">
        <f>SUM(D57:D64)/2</f>
        <v>0</v>
      </c>
      <c r="O64" s="9">
        <f>K64*L64</f>
        <v>0</v>
      </c>
      <c r="P64" s="1"/>
      <c r="Q64" s="42"/>
    </row>
    <row r="65" spans="1:17" s="4" customFormat="1" ht="15">
      <c r="A65" s="44"/>
      <c r="B65" s="2"/>
      <c r="C65" s="3"/>
      <c r="D65" s="2"/>
      <c r="E65" s="2">
        <f>IF(D64&lt;0.35,"",IF(D64&lt;=0.59,"",IF(D64&lt;=0.99,D64*0.8,IF(D64&lt;=2.49,D64*0.6,IF(D64&gt;=2.5,D64*0.2)))))</f>
      </c>
      <c r="F65" s="39"/>
      <c r="G65" s="1">
        <v>40</v>
      </c>
      <c r="H65" s="9">
        <f>IF(F65=0,"",IF(F65&gt;0,VLOOKUP(F65,ตารางจำนวนรอบต่อวินาที!A$5:B$564,2,0)))</f>
      </c>
      <c r="I65" s="9"/>
      <c r="J65" s="9"/>
      <c r="K65" s="1"/>
      <c r="L65" s="9"/>
      <c r="M65" s="2"/>
      <c r="N65" s="9"/>
      <c r="O65" s="9"/>
      <c r="P65" s="1"/>
      <c r="Q65" s="42"/>
    </row>
    <row r="66" spans="1:17" s="4" customFormat="1" ht="15">
      <c r="A66" s="44"/>
      <c r="B66" s="2"/>
      <c r="C66" s="3"/>
      <c r="D66" s="2"/>
      <c r="E66" s="2">
        <f>IF(D64&lt;0.35,"",IF(D64&lt;=0.59,"",IF(D64&lt;=0.99,"",IF(D64&lt;=2.49,D64*0.8,IF(D64&gt;=2.5,D64*0.4)))))</f>
      </c>
      <c r="F66" s="39"/>
      <c r="G66" s="1">
        <v>40</v>
      </c>
      <c r="H66" s="9">
        <f>IF(F66=0,"",IF(F66&gt;0,VLOOKUP(F66,ตารางจำนวนรอบต่อวินาที!A$5:B$564,2,0)))</f>
      </c>
      <c r="I66" s="9"/>
      <c r="J66" s="9"/>
      <c r="K66" s="1"/>
      <c r="L66" s="9"/>
      <c r="M66" s="2"/>
      <c r="N66" s="9"/>
      <c r="O66" s="9"/>
      <c r="P66" s="1"/>
      <c r="Q66" s="42"/>
    </row>
    <row r="67" spans="1:17" s="4" customFormat="1" ht="15">
      <c r="A67" s="44"/>
      <c r="B67" s="2"/>
      <c r="C67" s="3"/>
      <c r="D67" s="2"/>
      <c r="E67" s="2">
        <f>IF(D64&lt;0.35,"",IF(D64&lt;=0.59,"",IF(D64&lt;=0.99,"",IF(D64&lt;=2.49,"",IF(D64&gt;=2.5,D64*0.6)))))</f>
      </c>
      <c r="F67" s="39"/>
      <c r="G67" s="1">
        <v>40</v>
      </c>
      <c r="H67" s="9">
        <f>IF(F67=0,"",IF(F67&gt;0,VLOOKUP(F67,ตารางจำนวนรอบต่อวินาที!A$5:B$564,2,0)))</f>
      </c>
      <c r="I67" s="9"/>
      <c r="J67" s="9"/>
      <c r="K67" s="1"/>
      <c r="L67" s="9"/>
      <c r="M67" s="2"/>
      <c r="N67" s="9"/>
      <c r="O67" s="9"/>
      <c r="P67" s="1"/>
      <c r="Q67" s="42"/>
    </row>
    <row r="68" spans="1:17" s="4" customFormat="1" ht="15">
      <c r="A68" s="44"/>
      <c r="B68" s="2"/>
      <c r="C68" s="3"/>
      <c r="D68" s="2"/>
      <c r="E68" s="2">
        <f>IF(D64&lt;0.35,"",IF(D64&lt;=0.59,"",IF(D64&lt;=0.99,"",IF(D64&lt;=2.49,"",IF(D64&gt;=2.5,D64*0.8)))))</f>
      </c>
      <c r="F68" s="39"/>
      <c r="G68" s="1">
        <v>40</v>
      </c>
      <c r="H68" s="9">
        <f>IF(F68=0,"",IF(F68&gt;0,VLOOKUP(F68,ตารางจำนวนรอบต่อวินาที!A$5:B$564,2,0)))</f>
      </c>
      <c r="I68" s="9"/>
      <c r="J68" s="9"/>
      <c r="K68" s="1"/>
      <c r="L68" s="9"/>
      <c r="M68" s="2"/>
      <c r="N68" s="9"/>
      <c r="O68" s="9"/>
      <c r="P68" s="1"/>
      <c r="Q68" s="42"/>
    </row>
    <row r="69" spans="1:17" s="4" customFormat="1" ht="15">
      <c r="A69" s="44"/>
      <c r="B69" s="2"/>
      <c r="C69" s="3"/>
      <c r="D69" s="2"/>
      <c r="E69" s="2">
        <f>IF(D64&lt;0.35,"",IF(D64&lt;=0.59,"",IF(D64&lt;=0.99,"",IF(D64&lt;=2.49,"",IF(D64&gt;=2.5,D64-E64)))))</f>
      </c>
      <c r="F69" s="39"/>
      <c r="G69" s="1">
        <v>40</v>
      </c>
      <c r="H69" s="9">
        <f>IF(F69=0,"",IF(F69&gt;0,VLOOKUP(F69,ตารางจำนวนรอบต่อวินาที!A$5:B$564,2,0)))</f>
      </c>
      <c r="I69" s="9"/>
      <c r="J69" s="9"/>
      <c r="K69" s="1"/>
      <c r="L69" s="9"/>
      <c r="M69" s="2"/>
      <c r="N69" s="9"/>
      <c r="O69" s="9"/>
      <c r="P69" s="1"/>
      <c r="Q69" s="42"/>
    </row>
    <row r="70" spans="1:17" s="4" customFormat="1" ht="15">
      <c r="A70" s="44"/>
      <c r="B70" s="2"/>
      <c r="C70" s="3"/>
      <c r="D70" s="2"/>
      <c r="E70" s="2"/>
      <c r="F70" s="1"/>
      <c r="G70" s="1"/>
      <c r="H70" s="49"/>
      <c r="I70" s="9"/>
      <c r="J70" s="9"/>
      <c r="K70" s="1"/>
      <c r="L70" s="9"/>
      <c r="M70" s="2"/>
      <c r="N70" s="9"/>
      <c r="O70" s="9"/>
      <c r="P70" s="1"/>
      <c r="Q70" s="46"/>
    </row>
    <row r="71" spans="1:17" s="4" customFormat="1" ht="15">
      <c r="A71" s="44"/>
      <c r="B71" s="38"/>
      <c r="C71" s="3"/>
      <c r="D71" s="38"/>
      <c r="E71" s="2">
        <f>IF(D71=0,"",IF(D71&lt;0.35,D71*0.5,IF(D71&lt;=0.59,D71*0.6,IF(D71&lt;=0.99,D71*0.2,IF(D71&lt;=2.49,D71*0.2,IF(D71&gt;=2.5,0.2))))))</f>
      </c>
      <c r="F71" s="39"/>
      <c r="G71" s="1">
        <v>40</v>
      </c>
      <c r="H71" s="9">
        <f>IF(F71=0,"",IF(F71&gt;0,VLOOKUP(F71,ตารางจำนวนรอบต่อวินาที!A$5:B$564,2,0)))</f>
      </c>
      <c r="I71" s="9"/>
      <c r="J71" s="9">
        <f>IF(D71&lt;0.35,H71,IF(D71&lt;=0.59,H71,IF(D71&lt;=0.99,(H71+H72)/2,IF(D71&lt;=2.49,((H71+H73)/2+H72)/2,IF(D71&gt;=2.5,((H71+H76)/2+H72+H73+H74+H75)/5)))))</f>
      </c>
      <c r="K71" s="9">
        <f>SUM(J64:J71)/2</f>
        <v>0</v>
      </c>
      <c r="L71" s="9">
        <f>M71*N71</f>
        <v>0</v>
      </c>
      <c r="M71" s="2">
        <f>IF(B71&gt;0,B71-B64,IF(B71=0,0))</f>
        <v>0</v>
      </c>
      <c r="N71" s="9">
        <f>SUM(D64:D71)/2</f>
        <v>0</v>
      </c>
      <c r="O71" s="9">
        <f>K71*L71</f>
        <v>0</v>
      </c>
      <c r="P71" s="1"/>
      <c r="Q71" s="42"/>
    </row>
    <row r="72" spans="1:17" s="4" customFormat="1" ht="15">
      <c r="A72" s="44"/>
      <c r="B72" s="2"/>
      <c r="C72" s="3"/>
      <c r="D72" s="2"/>
      <c r="E72" s="2">
        <f>IF(D71&lt;0.35,"",IF(D71&lt;=0.59,"",IF(D71&lt;=0.99,D71*0.8,IF(D71&lt;=2.49,D71*0.6,IF(D71&gt;=2.5,D71*0.2)))))</f>
      </c>
      <c r="F72" s="39"/>
      <c r="G72" s="1">
        <v>40</v>
      </c>
      <c r="H72" s="9">
        <f>IF(F72=0,"",IF(F72&gt;0,VLOOKUP(F72,ตารางจำนวนรอบต่อวินาที!A$5:B$564,2,0)))</f>
      </c>
      <c r="I72" s="9"/>
      <c r="J72" s="9"/>
      <c r="K72" s="1"/>
      <c r="L72" s="9"/>
      <c r="M72" s="2"/>
      <c r="N72" s="9"/>
      <c r="O72" s="9"/>
      <c r="P72" s="1"/>
      <c r="Q72" s="42"/>
    </row>
    <row r="73" spans="1:17" s="4" customFormat="1" ht="15">
      <c r="A73" s="44"/>
      <c r="B73" s="2"/>
      <c r="C73" s="3"/>
      <c r="D73" s="2"/>
      <c r="E73" s="2">
        <f>IF(D71&lt;0.35,"",IF(D71&lt;=0.59,"",IF(D71&lt;=0.99,"",IF(D71&lt;=2.49,D71*0.8,IF(D71&gt;=2.5,D71*0.4)))))</f>
      </c>
      <c r="F73" s="39"/>
      <c r="G73" s="1">
        <v>40</v>
      </c>
      <c r="H73" s="9">
        <f>IF(F73=0,"",IF(F73&gt;0,VLOOKUP(F73,ตารางจำนวนรอบต่อวินาที!A$5:B$564,2,0)))</f>
      </c>
      <c r="I73" s="9"/>
      <c r="J73" s="9"/>
      <c r="K73" s="1"/>
      <c r="L73" s="9"/>
      <c r="M73" s="2"/>
      <c r="N73" s="9"/>
      <c r="O73" s="9"/>
      <c r="P73" s="1"/>
      <c r="Q73" s="42"/>
    </row>
    <row r="74" spans="1:17" s="4" customFormat="1" ht="15">
      <c r="A74" s="44"/>
      <c r="B74" s="2"/>
      <c r="C74" s="3"/>
      <c r="D74" s="2"/>
      <c r="E74" s="2">
        <f>IF(D71&lt;0.35,"",IF(D71&lt;=0.59,"",IF(D71&lt;=0.99,"",IF(D71&lt;=2.49,"",IF(D71&gt;=2.5,D71*0.6)))))</f>
      </c>
      <c r="F74" s="39"/>
      <c r="G74" s="1">
        <v>40</v>
      </c>
      <c r="H74" s="9">
        <f>IF(F74=0,"",IF(F74&gt;0,VLOOKUP(F74,ตารางจำนวนรอบต่อวินาที!A$5:B$564,2,0)))</f>
      </c>
      <c r="I74" s="9"/>
      <c r="J74" s="9"/>
      <c r="K74" s="1"/>
      <c r="L74" s="9"/>
      <c r="M74" s="2"/>
      <c r="N74" s="9"/>
      <c r="O74" s="9"/>
      <c r="P74" s="1"/>
      <c r="Q74" s="42"/>
    </row>
    <row r="75" spans="1:17" s="4" customFormat="1" ht="15">
      <c r="A75" s="44"/>
      <c r="B75" s="2"/>
      <c r="C75" s="3"/>
      <c r="D75" s="2"/>
      <c r="E75" s="2">
        <f>IF(D71&lt;0.35,"",IF(D71&lt;=0.59,"",IF(D71&lt;=0.99,"",IF(D71&lt;=2.49,"",IF(D71&gt;=2.5,D71*0.8)))))</f>
      </c>
      <c r="F75" s="39"/>
      <c r="G75" s="1">
        <v>40</v>
      </c>
      <c r="H75" s="9">
        <f>IF(F75=0,"",IF(F75&gt;0,VLOOKUP(F75,ตารางจำนวนรอบต่อวินาที!A$5:B$564,2,0)))</f>
      </c>
      <c r="I75" s="9"/>
      <c r="J75" s="9"/>
      <c r="K75" s="1"/>
      <c r="L75" s="9"/>
      <c r="M75" s="2"/>
      <c r="N75" s="9"/>
      <c r="O75" s="9"/>
      <c r="P75" s="1"/>
      <c r="Q75" s="42"/>
    </row>
    <row r="76" spans="1:17" s="4" customFormat="1" ht="15">
      <c r="A76" s="44"/>
      <c r="B76" s="2"/>
      <c r="C76" s="3"/>
      <c r="D76" s="2"/>
      <c r="E76" s="2">
        <f>IF(D71&lt;0.35,"",IF(D71&lt;=0.59,"",IF(D71&lt;=0.99,"",IF(D71&lt;=2.49,"",IF(D71&gt;=2.5,D71-E71)))))</f>
      </c>
      <c r="F76" s="39"/>
      <c r="G76" s="1">
        <v>40</v>
      </c>
      <c r="H76" s="9">
        <f>IF(F76=0,"",IF(F76&gt;0,VLOOKUP(F76,ตารางจำนวนรอบต่อวินาที!A$5:B$564,2,0)))</f>
      </c>
      <c r="I76" s="9"/>
      <c r="J76" s="9"/>
      <c r="K76" s="1"/>
      <c r="L76" s="9"/>
      <c r="M76" s="2"/>
      <c r="N76" s="9"/>
      <c r="O76" s="9"/>
      <c r="P76" s="1"/>
      <c r="Q76" s="42"/>
    </row>
    <row r="77" spans="1:17" s="4" customFormat="1" ht="15">
      <c r="A77" s="44"/>
      <c r="B77" s="2"/>
      <c r="C77" s="3"/>
      <c r="D77" s="2"/>
      <c r="E77" s="2"/>
      <c r="F77" s="1"/>
      <c r="G77" s="1"/>
      <c r="H77" s="49"/>
      <c r="I77" s="9"/>
      <c r="J77" s="9"/>
      <c r="K77" s="1"/>
      <c r="L77" s="9"/>
      <c r="M77" s="2"/>
      <c r="N77" s="9"/>
      <c r="O77" s="9"/>
      <c r="P77" s="1"/>
      <c r="Q77" s="46"/>
    </row>
    <row r="78" spans="1:17" s="4" customFormat="1" ht="15">
      <c r="A78" s="44"/>
      <c r="B78" s="38"/>
      <c r="C78" s="3"/>
      <c r="D78" s="38"/>
      <c r="E78" s="2">
        <f>IF(D78=0,"",IF(D78&lt;0.35,D78*0.5,IF(D78&lt;=0.59,D78*0.6,IF(D78&lt;=0.99,D78*0.2,IF(D78&lt;=2.49,D78*0.2,IF(D78&gt;=2.5,0.2))))))</f>
      </c>
      <c r="F78" s="39"/>
      <c r="G78" s="1">
        <v>40</v>
      </c>
      <c r="H78" s="9">
        <f>IF(F78=0,"",IF(F78&gt;0,VLOOKUP(F78,ตารางจำนวนรอบต่อวินาที!A$5:B$564,2,0)))</f>
      </c>
      <c r="I78" s="9"/>
      <c r="J78" s="9">
        <f>IF(D78&lt;0.35,H78,IF(D78&lt;=0.59,H78,IF(D78&lt;=0.99,(H78+H79)/2,IF(D78&lt;=2.49,((H78+H80)/2+H79)/2,IF(D78&gt;=2.5,((H78+H83)/2+H79+H80+H81+H82)/5)))))</f>
      </c>
      <c r="K78" s="9">
        <f>SUM(J71:J78)/2</f>
        <v>0</v>
      </c>
      <c r="L78" s="9">
        <f>M78*N78</f>
        <v>0</v>
      </c>
      <c r="M78" s="2">
        <f>IF(B78&gt;0,B78-B71,IF(B78=0,0))</f>
        <v>0</v>
      </c>
      <c r="N78" s="9">
        <f>SUM(D71:D78)/2</f>
        <v>0</v>
      </c>
      <c r="O78" s="9">
        <f>K78*L78</f>
        <v>0</v>
      </c>
      <c r="P78" s="1"/>
      <c r="Q78" s="42"/>
    </row>
    <row r="79" spans="1:17" s="4" customFormat="1" ht="15">
      <c r="A79" s="44"/>
      <c r="B79" s="2"/>
      <c r="C79" s="3"/>
      <c r="D79" s="2"/>
      <c r="E79" s="2">
        <f>IF(D78&lt;0.35,"",IF(D78&lt;=0.59,"",IF(D78&lt;=0.99,D78*0.8,IF(D78&lt;=2.49,D78*0.6,IF(D78&gt;=2.5,D78*0.2)))))</f>
      </c>
      <c r="F79" s="39"/>
      <c r="G79" s="1">
        <v>40</v>
      </c>
      <c r="H79" s="9">
        <f>IF(F79=0,"",IF(F79&gt;0,VLOOKUP(F79,ตารางจำนวนรอบต่อวินาที!A$5:B$564,2,0)))</f>
      </c>
      <c r="I79" s="9"/>
      <c r="J79" s="9"/>
      <c r="K79" s="1"/>
      <c r="L79" s="9"/>
      <c r="M79" s="2"/>
      <c r="N79" s="9"/>
      <c r="O79" s="9"/>
      <c r="P79" s="1"/>
      <c r="Q79" s="42"/>
    </row>
    <row r="80" spans="1:17" s="4" customFormat="1" ht="15">
      <c r="A80" s="44"/>
      <c r="B80" s="2"/>
      <c r="C80" s="3"/>
      <c r="D80" s="2"/>
      <c r="E80" s="2">
        <f>IF(D78&lt;0.35,"",IF(D78&lt;=0.59,"",IF(D78&lt;=0.99,"",IF(D78&lt;=2.49,D78*0.8,IF(D78&gt;=2.5,D78*0.4)))))</f>
      </c>
      <c r="F80" s="39"/>
      <c r="G80" s="1">
        <v>40</v>
      </c>
      <c r="H80" s="9">
        <f>IF(F80=0,"",IF(F80&gt;0,VLOOKUP(F80,ตารางจำนวนรอบต่อวินาที!A$5:B$564,2,0)))</f>
      </c>
      <c r="I80" s="9"/>
      <c r="J80" s="9"/>
      <c r="K80" s="1"/>
      <c r="L80" s="9"/>
      <c r="M80" s="2"/>
      <c r="N80" s="9"/>
      <c r="O80" s="9"/>
      <c r="P80" s="1"/>
      <c r="Q80" s="42"/>
    </row>
    <row r="81" spans="1:17" s="4" customFormat="1" ht="15">
      <c r="A81" s="44"/>
      <c r="B81" s="2"/>
      <c r="C81" s="3"/>
      <c r="D81" s="2"/>
      <c r="E81" s="2">
        <f>IF(D78&lt;0.35,"",IF(D78&lt;=0.59,"",IF(D78&lt;=0.99,"",IF(D78&lt;=2.49,"",IF(D78&gt;=2.5,D78*0.6)))))</f>
      </c>
      <c r="F81" s="39"/>
      <c r="G81" s="1">
        <v>40</v>
      </c>
      <c r="H81" s="9">
        <f>IF(F81=0,"",IF(F81&gt;0,VLOOKUP(F81,ตารางจำนวนรอบต่อวินาที!A$5:B$564,2,0)))</f>
      </c>
      <c r="I81" s="9"/>
      <c r="J81" s="9"/>
      <c r="K81" s="1"/>
      <c r="L81" s="9"/>
      <c r="M81" s="2"/>
      <c r="N81" s="9"/>
      <c r="O81" s="9"/>
      <c r="P81" s="1"/>
      <c r="Q81" s="42"/>
    </row>
    <row r="82" spans="1:17" s="4" customFormat="1" ht="15">
      <c r="A82" s="44"/>
      <c r="B82" s="2"/>
      <c r="C82" s="3"/>
      <c r="D82" s="2"/>
      <c r="E82" s="2">
        <f>IF(D78&lt;0.35,"",IF(D78&lt;=0.59,"",IF(D78&lt;=0.99,"",IF(D78&lt;=2.49,"",IF(D78&gt;=2.5,D78*0.8)))))</f>
      </c>
      <c r="F82" s="39"/>
      <c r="G82" s="1">
        <v>40</v>
      </c>
      <c r="H82" s="9">
        <f>IF(F82=0,"",IF(F82&gt;0,VLOOKUP(F82,ตารางจำนวนรอบต่อวินาที!A$5:B$564,2,0)))</f>
      </c>
      <c r="I82" s="9"/>
      <c r="J82" s="9"/>
      <c r="K82" s="1"/>
      <c r="L82" s="9"/>
      <c r="M82" s="2"/>
      <c r="N82" s="9"/>
      <c r="O82" s="9"/>
      <c r="P82" s="1"/>
      <c r="Q82" s="42"/>
    </row>
    <row r="83" spans="1:17" s="4" customFormat="1" ht="15">
      <c r="A83" s="44"/>
      <c r="B83" s="2"/>
      <c r="C83" s="3"/>
      <c r="D83" s="2"/>
      <c r="E83" s="2">
        <f>IF(D78&lt;0.35,"",IF(D78&lt;=0.59,"",IF(D78&lt;=0.99,"",IF(D78&lt;=2.49,"",IF(D78&gt;=2.5,D78-E78)))))</f>
      </c>
      <c r="F83" s="39"/>
      <c r="G83" s="1">
        <v>40</v>
      </c>
      <c r="H83" s="9">
        <f>IF(F83=0,"",IF(F83&gt;0,VLOOKUP(F83,ตารางจำนวนรอบต่อวินาที!A$5:B$564,2,0)))</f>
      </c>
      <c r="I83" s="9"/>
      <c r="J83" s="9"/>
      <c r="K83" s="1"/>
      <c r="L83" s="9"/>
      <c r="M83" s="2"/>
      <c r="N83" s="9"/>
      <c r="O83" s="9"/>
      <c r="P83" s="1"/>
      <c r="Q83" s="42"/>
    </row>
    <row r="84" spans="1:17" s="4" customFormat="1" ht="15">
      <c r="A84" s="44"/>
      <c r="B84" s="2"/>
      <c r="C84" s="3"/>
      <c r="D84" s="2"/>
      <c r="E84" s="2"/>
      <c r="F84" s="1"/>
      <c r="G84" s="1"/>
      <c r="H84" s="49"/>
      <c r="I84" s="9"/>
      <c r="J84" s="9"/>
      <c r="K84" s="1"/>
      <c r="L84" s="9"/>
      <c r="M84" s="2"/>
      <c r="N84" s="9"/>
      <c r="O84" s="9"/>
      <c r="P84" s="1"/>
      <c r="Q84" s="46"/>
    </row>
    <row r="85" spans="1:17" s="4" customFormat="1" ht="15">
      <c r="A85" s="44"/>
      <c r="B85" s="38"/>
      <c r="C85" s="3"/>
      <c r="D85" s="38"/>
      <c r="E85" s="2">
        <f>IF(D85=0,"",IF(D85&lt;0.35,D85*0.5,IF(D85&lt;=0.59,D85*0.6,IF(D85&lt;=0.99,D85*0.2,IF(D85&lt;=2.49,D85*0.2,IF(D85&gt;=2.5,0.2))))))</f>
      </c>
      <c r="F85" s="39"/>
      <c r="G85" s="1">
        <v>40</v>
      </c>
      <c r="H85" s="9">
        <f>IF(F85=0,"",IF(F85&gt;0,VLOOKUP(F85,ตารางจำนวนรอบต่อวินาที!A$5:B$564,2,0)))</f>
      </c>
      <c r="I85" s="9"/>
      <c r="J85" s="9">
        <f>IF(D85&lt;0.35,H85,IF(D85&lt;=0.59,H85,IF(D85&lt;=0.99,(H85+H86)/2,IF(D85&lt;=2.49,((H85+H87)/2+H86)/2,IF(D85&gt;=2.5,((H85+H90)/2+H86+H87+H88+H89)/5)))))</f>
      </c>
      <c r="K85" s="9">
        <f>SUM(J78:J85)/2</f>
        <v>0</v>
      </c>
      <c r="L85" s="9">
        <f>M85*N85</f>
        <v>0</v>
      </c>
      <c r="M85" s="2">
        <f>IF(B85&gt;0,B85-B78,IF(B85=0,0))</f>
        <v>0</v>
      </c>
      <c r="N85" s="9">
        <f>SUM(D78:D85)/2</f>
        <v>0</v>
      </c>
      <c r="O85" s="9">
        <f>K85*L85</f>
        <v>0</v>
      </c>
      <c r="P85" s="1"/>
      <c r="Q85" s="42"/>
    </row>
    <row r="86" spans="1:17" s="4" customFormat="1" ht="15">
      <c r="A86" s="44"/>
      <c r="B86" s="2"/>
      <c r="C86" s="3"/>
      <c r="D86" s="2"/>
      <c r="E86" s="2">
        <f>IF(D85&lt;0.35,"",IF(D85&lt;=0.59,"",IF(D85&lt;=0.99,D85*0.8,IF(D85&lt;=2.49,D85*0.6,IF(D85&gt;=2.5,D85*0.2)))))</f>
      </c>
      <c r="F86" s="39"/>
      <c r="G86" s="1">
        <v>40</v>
      </c>
      <c r="H86" s="9">
        <f>IF(F86=0,"",IF(F86&gt;0,VLOOKUP(F86,ตารางจำนวนรอบต่อวินาที!A$5:B$564,2,0)))</f>
      </c>
      <c r="I86" s="9"/>
      <c r="J86" s="9"/>
      <c r="K86" s="1"/>
      <c r="L86" s="9"/>
      <c r="M86" s="2"/>
      <c r="N86" s="9"/>
      <c r="O86" s="9"/>
      <c r="P86" s="1"/>
      <c r="Q86" s="42"/>
    </row>
    <row r="87" spans="1:17" s="4" customFormat="1" ht="15">
      <c r="A87" s="44"/>
      <c r="B87" s="2"/>
      <c r="C87" s="3"/>
      <c r="D87" s="2"/>
      <c r="E87" s="2">
        <f>IF(D85&lt;0.35,"",IF(D85&lt;=0.59,"",IF(D85&lt;=0.99,"",IF(D85&lt;=2.49,D85*0.8,IF(D85&gt;=2.5,D85*0.4)))))</f>
      </c>
      <c r="F87" s="39"/>
      <c r="G87" s="1">
        <v>40</v>
      </c>
      <c r="H87" s="9">
        <f>IF(F87=0,"",IF(F87&gt;0,VLOOKUP(F87,ตารางจำนวนรอบต่อวินาที!A$5:B$564,2,0)))</f>
      </c>
      <c r="I87" s="9"/>
      <c r="J87" s="9"/>
      <c r="K87" s="1"/>
      <c r="L87" s="9"/>
      <c r="M87" s="2"/>
      <c r="N87" s="9"/>
      <c r="O87" s="9"/>
      <c r="P87" s="1"/>
      <c r="Q87" s="42"/>
    </row>
    <row r="88" spans="1:17" s="4" customFormat="1" ht="15">
      <c r="A88" s="44"/>
      <c r="B88" s="2"/>
      <c r="C88" s="3"/>
      <c r="D88" s="2"/>
      <c r="E88" s="2">
        <f>IF(D85&lt;0.35,"",IF(D85&lt;=0.59,"",IF(D85&lt;=0.99,"",IF(D85&lt;=2.49,"",IF(D85&gt;=2.5,D85*0.6)))))</f>
      </c>
      <c r="F88" s="39"/>
      <c r="G88" s="1">
        <v>40</v>
      </c>
      <c r="H88" s="9">
        <f>IF(F88=0,"",IF(F88&gt;0,VLOOKUP(F88,ตารางจำนวนรอบต่อวินาที!A$5:B$564,2,0)))</f>
      </c>
      <c r="I88" s="9"/>
      <c r="J88" s="9"/>
      <c r="K88" s="1"/>
      <c r="L88" s="9"/>
      <c r="M88" s="2"/>
      <c r="N88" s="9"/>
      <c r="O88" s="9"/>
      <c r="P88" s="1"/>
      <c r="Q88" s="42"/>
    </row>
    <row r="89" spans="1:17" s="4" customFormat="1" ht="15">
      <c r="A89" s="44"/>
      <c r="B89" s="2"/>
      <c r="C89" s="3"/>
      <c r="D89" s="2"/>
      <c r="E89" s="2">
        <f>IF(D85&lt;0.35,"",IF(D85&lt;=0.59,"",IF(D85&lt;=0.99,"",IF(D85&lt;=2.49,"",IF(D85&gt;=2.5,D85*0.8)))))</f>
      </c>
      <c r="F89" s="39"/>
      <c r="G89" s="1">
        <v>40</v>
      </c>
      <c r="H89" s="9">
        <f>IF(F89=0,"",IF(F89&gt;0,VLOOKUP(F89,ตารางจำนวนรอบต่อวินาที!A$5:B$564,2,0)))</f>
      </c>
      <c r="I89" s="9"/>
      <c r="J89" s="9"/>
      <c r="K89" s="1"/>
      <c r="L89" s="9"/>
      <c r="M89" s="2"/>
      <c r="N89" s="9"/>
      <c r="O89" s="9"/>
      <c r="P89" s="1"/>
      <c r="Q89" s="42"/>
    </row>
    <row r="90" spans="1:17" s="4" customFormat="1" ht="15">
      <c r="A90" s="44"/>
      <c r="B90" s="2"/>
      <c r="C90" s="3"/>
      <c r="D90" s="2"/>
      <c r="E90" s="2">
        <f>IF(D85&lt;0.35,"",IF(D85&lt;=0.59,"",IF(D85&lt;=0.99,"",IF(D85&lt;=2.49,"",IF(D85&gt;=2.5,D85-E85)))))</f>
      </c>
      <c r="F90" s="39"/>
      <c r="G90" s="1">
        <v>40</v>
      </c>
      <c r="H90" s="9">
        <f>IF(F90=0,"",IF(F90&gt;0,VLOOKUP(F90,ตารางจำนวนรอบต่อวินาที!A$5:B$564,2,0)))</f>
      </c>
      <c r="I90" s="9"/>
      <c r="J90" s="9"/>
      <c r="K90" s="1"/>
      <c r="L90" s="9"/>
      <c r="M90" s="2"/>
      <c r="N90" s="9"/>
      <c r="O90" s="9"/>
      <c r="P90" s="1"/>
      <c r="Q90" s="42"/>
    </row>
    <row r="91" spans="1:17" s="4" customFormat="1" ht="15">
      <c r="A91" s="44"/>
      <c r="B91" s="2"/>
      <c r="C91" s="3"/>
      <c r="D91" s="2"/>
      <c r="E91" s="2"/>
      <c r="F91" s="1"/>
      <c r="G91" s="1"/>
      <c r="H91" s="49"/>
      <c r="I91" s="9"/>
      <c r="J91" s="9"/>
      <c r="K91" s="1"/>
      <c r="L91" s="9"/>
      <c r="M91" s="2"/>
      <c r="N91" s="9"/>
      <c r="O91" s="9"/>
      <c r="P91" s="1"/>
      <c r="Q91" s="46"/>
    </row>
    <row r="92" spans="1:17" s="4" customFormat="1" ht="15">
      <c r="A92" s="44"/>
      <c r="B92" s="38"/>
      <c r="C92" s="3"/>
      <c r="D92" s="38"/>
      <c r="E92" s="2">
        <f>IF(D92=0,"",IF(D92&lt;0.35,D92*0.5,IF(D92&lt;=0.59,D92*0.6,IF(D92&lt;=0.99,D92*0.2,IF(D92&lt;=2.49,D92*0.2,IF(D92&gt;=2.5,0.2))))))</f>
      </c>
      <c r="F92" s="39"/>
      <c r="G92" s="1">
        <v>40</v>
      </c>
      <c r="H92" s="9">
        <f>IF(F92=0,"",IF(F92&gt;0,VLOOKUP(F92,ตารางจำนวนรอบต่อวินาที!A$5:B$564,2,0)))</f>
      </c>
      <c r="I92" s="9"/>
      <c r="J92" s="9">
        <f>IF(D92&lt;0.35,H92,IF(D92&lt;=0.59,H92,IF(D92&lt;=0.99,(H92+H93)/2,IF(D92&lt;=2.49,((H92+H94)/2+H93)/2,IF(D92&gt;=2.5,((H92+H97)/2+H93+H94+H95+H96)/5)))))</f>
      </c>
      <c r="K92" s="9">
        <f>SUM(J85:J92)/2</f>
        <v>0</v>
      </c>
      <c r="L92" s="9">
        <f>M92*N92</f>
        <v>0</v>
      </c>
      <c r="M92" s="2">
        <f>IF(B92&gt;0,B92-B85,IF(B92=0,0))</f>
        <v>0</v>
      </c>
      <c r="N92" s="9">
        <f>SUM(D85:D92)/2</f>
        <v>0</v>
      </c>
      <c r="O92" s="9">
        <f>K92*L92</f>
        <v>0</v>
      </c>
      <c r="P92" s="1"/>
      <c r="Q92" s="42"/>
    </row>
    <row r="93" spans="1:17" s="4" customFormat="1" ht="15">
      <c r="A93" s="44"/>
      <c r="B93" s="2"/>
      <c r="C93" s="3"/>
      <c r="D93" s="2"/>
      <c r="E93" s="2">
        <f>IF(D92&lt;0.35,"",IF(D92&lt;=0.59,"",IF(D92&lt;=0.99,D92*0.8,IF(D92&lt;=2.49,D92*0.6,IF(D92&gt;=2.5,D92*0.2)))))</f>
      </c>
      <c r="F93" s="39"/>
      <c r="G93" s="1">
        <v>40</v>
      </c>
      <c r="H93" s="9">
        <f>IF(F93=0,"",IF(F93&gt;0,VLOOKUP(F93,ตารางจำนวนรอบต่อวินาที!A$5:B$564,2,0)))</f>
      </c>
      <c r="I93" s="9"/>
      <c r="J93" s="9"/>
      <c r="K93" s="1"/>
      <c r="L93" s="9"/>
      <c r="M93" s="2"/>
      <c r="N93" s="9"/>
      <c r="O93" s="9"/>
      <c r="P93" s="1"/>
      <c r="Q93" s="42"/>
    </row>
    <row r="94" spans="1:17" s="4" customFormat="1" ht="15">
      <c r="A94" s="44"/>
      <c r="B94" s="2"/>
      <c r="C94" s="3"/>
      <c r="D94" s="2"/>
      <c r="E94" s="2">
        <f>IF(D92&lt;0.35,"",IF(D92&lt;=0.59,"",IF(D92&lt;=0.99,"",IF(D92&lt;=2.49,D92*0.8,IF(D92&gt;=2.5,D92*0.4)))))</f>
      </c>
      <c r="F94" s="39"/>
      <c r="G94" s="1">
        <v>40</v>
      </c>
      <c r="H94" s="9">
        <f>IF(F94=0,"",IF(F94&gt;0,VLOOKUP(F94,ตารางจำนวนรอบต่อวินาที!A$5:B$564,2,0)))</f>
      </c>
      <c r="I94" s="9"/>
      <c r="J94" s="9"/>
      <c r="K94" s="1"/>
      <c r="L94" s="9"/>
      <c r="M94" s="2"/>
      <c r="N94" s="9"/>
      <c r="O94" s="9"/>
      <c r="P94" s="1"/>
      <c r="Q94" s="42"/>
    </row>
    <row r="95" spans="1:17" s="4" customFormat="1" ht="15">
      <c r="A95" s="44"/>
      <c r="B95" s="2"/>
      <c r="C95" s="3"/>
      <c r="D95" s="2"/>
      <c r="E95" s="2">
        <f>IF(D92&lt;0.35,"",IF(D92&lt;=0.59,"",IF(D92&lt;=0.99,"",IF(D92&lt;=2.49,"",IF(D92&gt;=2.5,D92*0.6)))))</f>
      </c>
      <c r="F95" s="39"/>
      <c r="G95" s="1">
        <v>40</v>
      </c>
      <c r="H95" s="9">
        <f>IF(F95=0,"",IF(F95&gt;0,VLOOKUP(F95,ตารางจำนวนรอบต่อวินาที!A$5:B$564,2,0)))</f>
      </c>
      <c r="I95" s="9"/>
      <c r="J95" s="9"/>
      <c r="K95" s="1"/>
      <c r="L95" s="9"/>
      <c r="M95" s="2"/>
      <c r="N95" s="9"/>
      <c r="O95" s="9"/>
      <c r="P95" s="1"/>
      <c r="Q95" s="42"/>
    </row>
    <row r="96" spans="1:17" s="4" customFormat="1" ht="15">
      <c r="A96" s="44"/>
      <c r="B96" s="2"/>
      <c r="C96" s="3"/>
      <c r="D96" s="2"/>
      <c r="E96" s="2">
        <f>IF(D92&lt;0.35,"",IF(D92&lt;=0.59,"",IF(D92&lt;=0.99,"",IF(D92&lt;=2.49,"",IF(D92&gt;=2.5,D92*0.8)))))</f>
      </c>
      <c r="F96" s="39"/>
      <c r="G96" s="1">
        <v>40</v>
      </c>
      <c r="H96" s="9">
        <f>IF(F96=0,"",IF(F96&gt;0,VLOOKUP(F96,ตารางจำนวนรอบต่อวินาที!A$5:B$564,2,0)))</f>
      </c>
      <c r="I96" s="9"/>
      <c r="J96" s="9"/>
      <c r="K96" s="1"/>
      <c r="L96" s="9"/>
      <c r="M96" s="2"/>
      <c r="N96" s="9"/>
      <c r="O96" s="9"/>
      <c r="P96" s="1"/>
      <c r="Q96" s="42"/>
    </row>
    <row r="97" spans="1:17" s="4" customFormat="1" ht="15">
      <c r="A97" s="44"/>
      <c r="B97" s="2"/>
      <c r="C97" s="3"/>
      <c r="D97" s="2"/>
      <c r="E97" s="2">
        <f>IF(D92&lt;0.35,"",IF(D92&lt;=0.59,"",IF(D92&lt;=0.99,"",IF(D92&lt;=2.49,"",IF(D92&gt;=2.5,D92-E92)))))</f>
      </c>
      <c r="F97" s="39"/>
      <c r="G97" s="1">
        <v>40</v>
      </c>
      <c r="H97" s="9">
        <f>IF(F97=0,"",IF(F97&gt;0,VLOOKUP(F97,ตารางจำนวนรอบต่อวินาที!A$5:B$564,2,0)))</f>
      </c>
      <c r="I97" s="9"/>
      <c r="J97" s="9"/>
      <c r="K97" s="1"/>
      <c r="L97" s="9"/>
      <c r="M97" s="2"/>
      <c r="N97" s="9"/>
      <c r="O97" s="9"/>
      <c r="P97" s="1"/>
      <c r="Q97" s="42"/>
    </row>
    <row r="98" spans="1:17" s="4" customFormat="1" ht="15">
      <c r="A98" s="44"/>
      <c r="B98" s="2"/>
      <c r="C98" s="3"/>
      <c r="D98" s="2"/>
      <c r="E98" s="2"/>
      <c r="F98" s="1"/>
      <c r="G98" s="1"/>
      <c r="H98" s="49"/>
      <c r="I98" s="36"/>
      <c r="J98" s="9"/>
      <c r="K98" s="35"/>
      <c r="L98" s="9"/>
      <c r="M98" s="2"/>
      <c r="N98" s="9"/>
      <c r="O98" s="9"/>
      <c r="P98" s="1"/>
      <c r="Q98" s="46"/>
    </row>
    <row r="99" spans="1:17" s="4" customFormat="1" ht="15">
      <c r="A99" s="44"/>
      <c r="B99" s="38"/>
      <c r="C99" s="3"/>
      <c r="D99" s="38"/>
      <c r="E99" s="2">
        <f>IF(D99=0,"",IF(D99&lt;0.35,D99*0.5,IF(D99&lt;=0.59,D99*0.6,IF(D99&lt;=0.99,D99*0.2,IF(D99&lt;=2.49,D99*0.2,IF(D99&gt;=2.5,0.2))))))</f>
      </c>
      <c r="F99" s="39"/>
      <c r="G99" s="1">
        <v>40</v>
      </c>
      <c r="H99" s="9">
        <f>IF(F99=0,"",IF(F99&gt;0,VLOOKUP(F99,ตารางจำนวนรอบต่อวินาที!A$5:B$564,2,0)))</f>
      </c>
      <c r="I99" s="9"/>
      <c r="J99" s="9">
        <f>IF(D99&lt;0.35,H99,IF(D99&lt;=0.59,H99,IF(D99&lt;=0.99,(H99+H100)/2,IF(D99&lt;=2.49,((H99+H101)/2+H100)/2,IF(D99&gt;=2.5,((H99+H104)/2+H100+H101+H102+H103)/5)))))</f>
      </c>
      <c r="K99" s="9">
        <f>SUM(J92:J99)/2</f>
        <v>0</v>
      </c>
      <c r="L99" s="9">
        <f>M99*N99</f>
        <v>0</v>
      </c>
      <c r="M99" s="2">
        <f>IF(B99&gt;0,B99-B92,IF(B99=0,0))</f>
        <v>0</v>
      </c>
      <c r="N99" s="9">
        <f>SUM(D92:D99)/2</f>
        <v>0</v>
      </c>
      <c r="O99" s="36">
        <f>K99*L99</f>
        <v>0</v>
      </c>
      <c r="P99" s="1"/>
      <c r="Q99" s="42"/>
    </row>
    <row r="100" spans="1:17" s="4" customFormat="1" ht="15">
      <c r="A100" s="44"/>
      <c r="B100" s="2"/>
      <c r="C100" s="3"/>
      <c r="D100" s="2"/>
      <c r="E100" s="2">
        <f>IF(D99&lt;0.35,"",IF(D99&lt;=0.59,"",IF(D99&lt;=0.99,D99*0.8,IF(D99&lt;=2.49,D99*0.6,IF(D99&gt;=2.5,D99*0.2)))))</f>
      </c>
      <c r="F100" s="39"/>
      <c r="G100" s="1">
        <v>40</v>
      </c>
      <c r="H100" s="9">
        <f>IF(F100=0,"",IF(F100&gt;0,VLOOKUP(F100,ตารางจำนวนรอบต่อวินาที!A$5:B$564,2,0)))</f>
      </c>
      <c r="I100" s="9"/>
      <c r="J100" s="9"/>
      <c r="K100" s="1"/>
      <c r="L100" s="9"/>
      <c r="M100" s="2"/>
      <c r="N100" s="9"/>
      <c r="O100" s="9"/>
      <c r="P100" s="1"/>
      <c r="Q100" s="42"/>
    </row>
    <row r="101" spans="1:17" s="4" customFormat="1" ht="15">
      <c r="A101" s="44"/>
      <c r="B101" s="2"/>
      <c r="C101" s="3"/>
      <c r="D101" s="2"/>
      <c r="E101" s="2">
        <f>IF(D99&lt;0.35,"",IF(D99&lt;=0.59,"",IF(D99&lt;=0.99,"",IF(D99&lt;=2.49,D99*0.8,IF(D99&gt;=2.5,D99*0.4)))))</f>
      </c>
      <c r="F101" s="39"/>
      <c r="G101" s="1">
        <v>40</v>
      </c>
      <c r="H101" s="9">
        <f>IF(F101=0,"",IF(F101&gt;0,VLOOKUP(F101,ตารางจำนวนรอบต่อวินาที!A$5:B$564,2,0)))</f>
      </c>
      <c r="I101" s="9"/>
      <c r="J101" s="9"/>
      <c r="K101" s="1"/>
      <c r="L101" s="9"/>
      <c r="M101" s="2"/>
      <c r="N101" s="9"/>
      <c r="O101" s="9"/>
      <c r="P101" s="1"/>
      <c r="Q101" s="42"/>
    </row>
    <row r="102" spans="1:17" s="4" customFormat="1" ht="15">
      <c r="A102" s="44"/>
      <c r="B102" s="2"/>
      <c r="C102" s="3"/>
      <c r="D102" s="2"/>
      <c r="E102" s="2">
        <f>IF(D99&lt;0.35,"",IF(D99&lt;=0.59,"",IF(D99&lt;=0.99,"",IF(D99&lt;=2.49,"",IF(D99&gt;=2.5,D99*0.6)))))</f>
      </c>
      <c r="F102" s="39"/>
      <c r="G102" s="1">
        <v>40</v>
      </c>
      <c r="H102" s="9">
        <f>IF(F102=0,"",IF(F102&gt;0,VLOOKUP(F102,ตารางจำนวนรอบต่อวินาที!A$5:B$564,2,0)))</f>
      </c>
      <c r="I102" s="9"/>
      <c r="J102" s="9"/>
      <c r="K102" s="1"/>
      <c r="L102" s="9"/>
      <c r="M102" s="2"/>
      <c r="N102" s="9"/>
      <c r="O102" s="9"/>
      <c r="P102" s="1"/>
      <c r="Q102" s="42"/>
    </row>
    <row r="103" spans="1:17" s="4" customFormat="1" ht="15">
      <c r="A103" s="44"/>
      <c r="B103" s="2"/>
      <c r="C103" s="3"/>
      <c r="D103" s="2"/>
      <c r="E103" s="2">
        <f>IF(D99&lt;0.35,"",IF(D99&lt;=0.59,"",IF(D99&lt;=0.99,"",IF(D99&lt;=2.49,"",IF(D99&gt;=2.5,D99*0.8)))))</f>
      </c>
      <c r="F103" s="39"/>
      <c r="G103" s="1">
        <v>40</v>
      </c>
      <c r="H103" s="9">
        <f>IF(F103=0,"",IF(F103&gt;0,VLOOKUP(F103,ตารางจำนวนรอบต่อวินาที!A$5:B$564,2,0)))</f>
      </c>
      <c r="I103" s="9"/>
      <c r="J103" s="9"/>
      <c r="K103" s="1"/>
      <c r="L103" s="9"/>
      <c r="M103" s="2"/>
      <c r="N103" s="9"/>
      <c r="O103" s="9"/>
      <c r="P103" s="1"/>
      <c r="Q103" s="42"/>
    </row>
    <row r="104" spans="1:17" s="4" customFormat="1" ht="15">
      <c r="A104" s="44"/>
      <c r="B104" s="2"/>
      <c r="C104" s="3"/>
      <c r="D104" s="2"/>
      <c r="E104" s="2">
        <f>IF(D99&lt;0.35,"",IF(D99&lt;=0.59,"",IF(D99&lt;=0.99,"",IF(D99&lt;=2.49,"",IF(D99&gt;=2.5,D99-E99)))))</f>
      </c>
      <c r="F104" s="39"/>
      <c r="G104" s="1">
        <v>40</v>
      </c>
      <c r="H104" s="9">
        <f>IF(F104=0,"",IF(F104&gt;0,VLOOKUP(F104,ตารางจำนวนรอบต่อวินาที!A$5:B$564,2,0)))</f>
      </c>
      <c r="I104" s="9"/>
      <c r="J104" s="9"/>
      <c r="K104" s="1"/>
      <c r="L104" s="9"/>
      <c r="M104" s="2"/>
      <c r="N104" s="9"/>
      <c r="O104" s="9"/>
      <c r="P104" s="1"/>
      <c r="Q104" s="42"/>
    </row>
    <row r="105" spans="1:17" s="4" customFormat="1" ht="15">
      <c r="A105" s="44"/>
      <c r="B105" s="2"/>
      <c r="C105" s="3"/>
      <c r="D105" s="2"/>
      <c r="E105" s="2"/>
      <c r="F105" s="34"/>
      <c r="G105" s="1"/>
      <c r="H105" s="49"/>
      <c r="I105" s="36"/>
      <c r="J105" s="9"/>
      <c r="K105" s="35"/>
      <c r="L105" s="9"/>
      <c r="M105" s="2"/>
      <c r="N105" s="9"/>
      <c r="O105" s="9"/>
      <c r="P105" s="1"/>
      <c r="Q105" s="46"/>
    </row>
    <row r="106" spans="1:17" s="4" customFormat="1" ht="15">
      <c r="A106" s="44"/>
      <c r="B106" s="38"/>
      <c r="C106" s="3"/>
      <c r="D106" s="38"/>
      <c r="E106" s="2">
        <f>IF(D106=0,"",IF(D106&lt;0.35,D106*0.5,IF(D106&lt;=0.59,D106*0.6,IF(D106&lt;=0.99,D106*0.2,IF(D106&lt;=2.49,D106*0.2,IF(D106&gt;=2.5,0.2))))))</f>
      </c>
      <c r="F106" s="39"/>
      <c r="G106" s="1">
        <v>40</v>
      </c>
      <c r="H106" s="9">
        <f>IF(F106=0,"",IF(F106&gt;0,VLOOKUP(F106,ตารางจำนวนรอบต่อวินาที!A$5:B$564,2,0)))</f>
      </c>
      <c r="I106" s="9"/>
      <c r="J106" s="9">
        <f>IF(D106&lt;0.35,H106,IF(D106&lt;=0.59,H106,IF(D106&lt;=0.99,(H106+H107)/2,IF(D106&lt;=2.49,((H106+H108)/2+H107)/2,IF(D106&gt;=2.5,((H106+H111)/2+H107+H108+H109+H110)/5)))))</f>
      </c>
      <c r="K106" s="9">
        <f>SUM(J99:J106)/2</f>
        <v>0</v>
      </c>
      <c r="L106" s="9">
        <f>M106*N106</f>
        <v>0</v>
      </c>
      <c r="M106" s="2">
        <f>IF(B106&gt;0,B106-B99,IF(B106=0,0))</f>
        <v>0</v>
      </c>
      <c r="N106" s="9">
        <f>SUM(D99:D106)/2</f>
        <v>0</v>
      </c>
      <c r="O106" s="36">
        <f>K106*L106</f>
        <v>0</v>
      </c>
      <c r="P106" s="1"/>
      <c r="Q106" s="42"/>
    </row>
    <row r="107" spans="1:17" s="4" customFormat="1" ht="15">
      <c r="A107" s="44"/>
      <c r="B107" s="2"/>
      <c r="C107" s="3"/>
      <c r="D107" s="2"/>
      <c r="E107" s="2">
        <f>IF(D106&lt;0.35,"",IF(D106&lt;=0.59,"",IF(D106&lt;=0.99,D106*0.8,IF(D106&lt;=2.49,D106*0.6,IF(D106&gt;=2.5,D106*0.2)))))</f>
      </c>
      <c r="F107" s="39"/>
      <c r="G107" s="1">
        <v>40</v>
      </c>
      <c r="H107" s="9">
        <f>IF(F107=0,"",IF(F107&gt;0,VLOOKUP(F107,ตารางจำนวนรอบต่อวินาที!A$5:B$564,2,0)))</f>
      </c>
      <c r="I107" s="9"/>
      <c r="J107" s="9"/>
      <c r="K107" s="1"/>
      <c r="L107" s="9"/>
      <c r="M107" s="2"/>
      <c r="N107" s="9"/>
      <c r="O107" s="9"/>
      <c r="P107" s="1"/>
      <c r="Q107" s="42"/>
    </row>
    <row r="108" spans="1:17" s="4" customFormat="1" ht="15">
      <c r="A108" s="44"/>
      <c r="B108" s="2"/>
      <c r="C108" s="3"/>
      <c r="D108" s="2"/>
      <c r="E108" s="2">
        <f>IF(D106&lt;0.35,"",IF(D106&lt;=0.59,"",IF(D106&lt;=0.99,"",IF(D106&lt;=2.49,D106*0.8,IF(D106&gt;=2.5,D106*0.4)))))</f>
      </c>
      <c r="F108" s="39"/>
      <c r="G108" s="1">
        <v>40</v>
      </c>
      <c r="H108" s="9">
        <f>IF(F108=0,"",IF(F108&gt;0,VLOOKUP(F108,ตารางจำนวนรอบต่อวินาที!A$5:B$564,2,0)))</f>
      </c>
      <c r="I108" s="9"/>
      <c r="J108" s="9"/>
      <c r="K108" s="1"/>
      <c r="L108" s="9"/>
      <c r="M108" s="2"/>
      <c r="N108" s="9"/>
      <c r="O108" s="9"/>
      <c r="P108" s="1"/>
      <c r="Q108" s="42"/>
    </row>
    <row r="109" spans="1:17" s="4" customFormat="1" ht="15">
      <c r="A109" s="44"/>
      <c r="B109" s="2"/>
      <c r="C109" s="3"/>
      <c r="D109" s="2"/>
      <c r="E109" s="2">
        <f>IF(D106&lt;0.35,"",IF(D106&lt;=0.59,"",IF(D106&lt;=0.99,"",IF(D106&lt;=2.49,"",IF(D106&gt;=2.5,D106*0.6)))))</f>
      </c>
      <c r="F109" s="39"/>
      <c r="G109" s="1">
        <v>40</v>
      </c>
      <c r="H109" s="9">
        <f>IF(F109=0,"",IF(F109&gt;0,VLOOKUP(F109,ตารางจำนวนรอบต่อวินาที!A$5:B$564,2,0)))</f>
      </c>
      <c r="I109" s="9"/>
      <c r="J109" s="9"/>
      <c r="K109" s="1"/>
      <c r="L109" s="9"/>
      <c r="M109" s="2"/>
      <c r="N109" s="9"/>
      <c r="O109" s="9"/>
      <c r="P109" s="1"/>
      <c r="Q109" s="42"/>
    </row>
    <row r="110" spans="1:17" s="4" customFormat="1" ht="15">
      <c r="A110" s="44"/>
      <c r="B110" s="2"/>
      <c r="C110" s="3"/>
      <c r="D110" s="2"/>
      <c r="E110" s="2">
        <f>IF(D106&lt;0.35,"",IF(D106&lt;=0.59,"",IF(D106&lt;=0.99,"",IF(D106&lt;=2.49,"",IF(D106&gt;=2.5,D106*0.8)))))</f>
      </c>
      <c r="F110" s="39"/>
      <c r="G110" s="1">
        <v>40</v>
      </c>
      <c r="H110" s="9">
        <f>IF(F110=0,"",IF(F110&gt;0,VLOOKUP(F110,ตารางจำนวนรอบต่อวินาที!A$5:B$564,2,0)))</f>
      </c>
      <c r="I110" s="9"/>
      <c r="J110" s="9"/>
      <c r="K110" s="1"/>
      <c r="L110" s="9"/>
      <c r="M110" s="2"/>
      <c r="N110" s="9"/>
      <c r="O110" s="9"/>
      <c r="P110" s="1"/>
      <c r="Q110" s="42"/>
    </row>
    <row r="111" spans="1:17" s="4" customFormat="1" ht="15">
      <c r="A111" s="44"/>
      <c r="B111" s="2"/>
      <c r="C111" s="3"/>
      <c r="D111" s="2"/>
      <c r="E111" s="2">
        <f>IF(D106&lt;0.35,"",IF(D106&lt;=0.59,"",IF(D106&lt;=0.99,"",IF(D106&lt;=2.49,"",IF(D106&gt;=2.5,D106-E106)))))</f>
      </c>
      <c r="F111" s="39"/>
      <c r="G111" s="1">
        <v>40</v>
      </c>
      <c r="H111" s="9">
        <f>IF(F111=0,"",IF(F111&gt;0,VLOOKUP(F111,ตารางจำนวนรอบต่อวินาที!A$5:B$564,2,0)))</f>
      </c>
      <c r="I111" s="9"/>
      <c r="J111" s="9"/>
      <c r="K111" s="1"/>
      <c r="L111" s="9"/>
      <c r="M111" s="2"/>
      <c r="N111" s="9"/>
      <c r="O111" s="9"/>
      <c r="P111" s="1"/>
      <c r="Q111" s="42"/>
    </row>
    <row r="112" spans="1:17" s="4" customFormat="1" ht="15">
      <c r="A112" s="44"/>
      <c r="B112" s="2"/>
      <c r="C112" s="3"/>
      <c r="D112" s="2"/>
      <c r="E112" s="2"/>
      <c r="F112" s="34"/>
      <c r="G112" s="1"/>
      <c r="H112" s="49"/>
      <c r="I112" s="36"/>
      <c r="J112" s="9"/>
      <c r="K112" s="35"/>
      <c r="L112" s="9"/>
      <c r="M112" s="2"/>
      <c r="N112" s="9"/>
      <c r="O112" s="36"/>
      <c r="P112" s="1"/>
      <c r="Q112" s="46"/>
    </row>
    <row r="113" spans="1:17" s="4" customFormat="1" ht="15">
      <c r="A113" s="44"/>
      <c r="B113" s="38"/>
      <c r="C113" s="3"/>
      <c r="D113" s="38"/>
      <c r="E113" s="2">
        <f>IF(D113=0,"",IF(D113&lt;0.35,D113*0.5,IF(D113&lt;=0.59,D113*0.6,IF(D113&lt;=0.99,D113*0.2,IF(D113&lt;=2.49,D113*0.2,IF(D113&gt;=2.5,0.2))))))</f>
      </c>
      <c r="F113" s="39"/>
      <c r="G113" s="1">
        <v>40</v>
      </c>
      <c r="H113" s="9">
        <f>IF(F113=0,"",IF(F113&gt;0,VLOOKUP(F113,ตารางจำนวนรอบต่อวินาที!A$5:B$564,2,0)))</f>
      </c>
      <c r="I113" s="9"/>
      <c r="J113" s="9">
        <f>IF(D113&lt;0.35,H113,IF(D113&lt;=0.59,H113,IF(D113&lt;=0.99,(H113+H114)/2,IF(D113&lt;=2.49,((H113+H115)/2+H114)/2,IF(D113&gt;=2.5,((H113+H118)/2+H114+H115+H116+H117)/5)))))</f>
      </c>
      <c r="K113" s="9">
        <f>SUM(J106:J113)/2</f>
        <v>0</v>
      </c>
      <c r="L113" s="9">
        <f>M113*N113</f>
        <v>0</v>
      </c>
      <c r="M113" s="2">
        <f>IF(B113&gt;0,B113-B106,IF(B113=0,0))</f>
        <v>0</v>
      </c>
      <c r="N113" s="9">
        <f>SUM(D106:D113)/2</f>
        <v>0</v>
      </c>
      <c r="O113" s="9">
        <f>K113*L113</f>
        <v>0</v>
      </c>
      <c r="P113" s="1"/>
      <c r="Q113" s="42"/>
    </row>
    <row r="114" spans="1:17" s="4" customFormat="1" ht="15">
      <c r="A114" s="44"/>
      <c r="B114" s="2"/>
      <c r="C114" s="3"/>
      <c r="D114" s="2"/>
      <c r="E114" s="2">
        <f>IF(D113&lt;0.35,"",IF(D113&lt;=0.59,"",IF(D113&lt;=0.99,D113*0.8,IF(D113&lt;=2.49,D113*0.6,IF(D113&gt;=2.5,D113*0.2)))))</f>
      </c>
      <c r="F114" s="39"/>
      <c r="G114" s="1">
        <v>40</v>
      </c>
      <c r="H114" s="9">
        <f>IF(F114=0,"",IF(F114&gt;0,VLOOKUP(F114,ตารางจำนวนรอบต่อวินาที!A$5:B$564,2,0)))</f>
      </c>
      <c r="I114" s="9"/>
      <c r="J114" s="9"/>
      <c r="K114" s="1"/>
      <c r="L114" s="9"/>
      <c r="M114" s="2"/>
      <c r="N114" s="9"/>
      <c r="O114" s="9"/>
      <c r="P114" s="1"/>
      <c r="Q114" s="42"/>
    </row>
    <row r="115" spans="1:17" s="4" customFormat="1" ht="15">
      <c r="A115" s="44"/>
      <c r="B115" s="2"/>
      <c r="C115" s="3"/>
      <c r="D115" s="2"/>
      <c r="E115" s="2">
        <f>IF(D113&lt;0.35,"",IF(D113&lt;=0.59,"",IF(D113&lt;=0.99,"",IF(D113&lt;=2.49,D113*0.8,IF(D113&gt;=2.5,D113*0.4)))))</f>
      </c>
      <c r="F115" s="39"/>
      <c r="G115" s="1">
        <v>40</v>
      </c>
      <c r="H115" s="9">
        <f>IF(F115=0,"",IF(F115&gt;0,VLOOKUP(F115,ตารางจำนวนรอบต่อวินาที!A$5:B$564,2,0)))</f>
      </c>
      <c r="I115" s="9"/>
      <c r="J115" s="9"/>
      <c r="K115" s="1"/>
      <c r="L115" s="9"/>
      <c r="M115" s="2"/>
      <c r="N115" s="9"/>
      <c r="O115" s="9"/>
      <c r="P115" s="1"/>
      <c r="Q115" s="42"/>
    </row>
    <row r="116" spans="1:17" s="4" customFormat="1" ht="15">
      <c r="A116" s="44"/>
      <c r="B116" s="2"/>
      <c r="C116" s="3"/>
      <c r="D116" s="2"/>
      <c r="E116" s="2">
        <f>IF(D113&lt;0.35,"",IF(D113&lt;=0.59,"",IF(D113&lt;=0.99,"",IF(D113&lt;=2.49,"",IF(D113&gt;=2.5,D113*0.6)))))</f>
      </c>
      <c r="F116" s="39"/>
      <c r="G116" s="1">
        <v>40</v>
      </c>
      <c r="H116" s="9">
        <f>IF(F116=0,"",IF(F116&gt;0,VLOOKUP(F116,ตารางจำนวนรอบต่อวินาที!A$5:B$564,2,0)))</f>
      </c>
      <c r="I116" s="9"/>
      <c r="J116" s="9"/>
      <c r="K116" s="1"/>
      <c r="L116" s="9"/>
      <c r="M116" s="2"/>
      <c r="N116" s="9"/>
      <c r="O116" s="9"/>
      <c r="P116" s="1"/>
      <c r="Q116" s="42"/>
    </row>
    <row r="117" spans="1:17" s="4" customFormat="1" ht="15">
      <c r="A117" s="44"/>
      <c r="B117" s="2"/>
      <c r="C117" s="3"/>
      <c r="D117" s="2"/>
      <c r="E117" s="2">
        <f>IF(D113&lt;0.35,"",IF(D113&lt;=0.59,"",IF(D113&lt;=0.99,"",IF(D113&lt;=2.49,"",IF(D113&gt;=2.5,D113*0.8)))))</f>
      </c>
      <c r="F117" s="39"/>
      <c r="G117" s="1">
        <v>40</v>
      </c>
      <c r="H117" s="9">
        <f>IF(F117=0,"",IF(F117&gt;0,VLOOKUP(F117,ตารางจำนวนรอบต่อวินาที!A$5:B$564,2,0)))</f>
      </c>
      <c r="I117" s="9"/>
      <c r="J117" s="9"/>
      <c r="K117" s="1"/>
      <c r="L117" s="9"/>
      <c r="M117" s="2"/>
      <c r="N117" s="9"/>
      <c r="O117" s="9"/>
      <c r="P117" s="1"/>
      <c r="Q117" s="42"/>
    </row>
    <row r="118" spans="1:17" s="4" customFormat="1" ht="15">
      <c r="A118" s="44"/>
      <c r="B118" s="2"/>
      <c r="C118" s="3"/>
      <c r="D118" s="2"/>
      <c r="E118" s="2">
        <f>IF(D113&lt;0.35,"",IF(D113&lt;=0.59,"",IF(D113&lt;=0.99,"",IF(D113&lt;=2.49,"",IF(D113&gt;=2.5,D113-E113)))))</f>
      </c>
      <c r="F118" s="39"/>
      <c r="G118" s="1">
        <v>40</v>
      </c>
      <c r="H118" s="9">
        <f>IF(F118=0,"",IF(F118&gt;0,VLOOKUP(F118,ตารางจำนวนรอบต่อวินาที!A$5:B$564,2,0)))</f>
      </c>
      <c r="I118" s="9"/>
      <c r="J118" s="9"/>
      <c r="K118" s="1"/>
      <c r="L118" s="9"/>
      <c r="M118" s="2"/>
      <c r="N118" s="9"/>
      <c r="O118" s="9"/>
      <c r="P118" s="1"/>
      <c r="Q118" s="42"/>
    </row>
    <row r="119" spans="1:17" s="4" customFormat="1" ht="15">
      <c r="A119" s="44"/>
      <c r="B119" s="2"/>
      <c r="C119" s="3"/>
      <c r="D119" s="2"/>
      <c r="E119" s="2"/>
      <c r="F119" s="34"/>
      <c r="G119" s="1"/>
      <c r="H119" s="49"/>
      <c r="I119" s="36"/>
      <c r="J119" s="9"/>
      <c r="K119" s="35"/>
      <c r="L119" s="9"/>
      <c r="M119" s="2"/>
      <c r="N119" s="9"/>
      <c r="O119" s="9"/>
      <c r="P119" s="1"/>
      <c r="Q119" s="46"/>
    </row>
    <row r="120" spans="1:17" s="4" customFormat="1" ht="15">
      <c r="A120" s="44"/>
      <c r="B120" s="38"/>
      <c r="C120" s="3"/>
      <c r="D120" s="38"/>
      <c r="E120" s="2">
        <f>IF(D120=0,"",IF(D120&lt;0.35,D120*0.5,IF(D120&lt;=0.59,D120*0.6,IF(D120&lt;=0.99,D120*0.2,IF(D120&lt;=2.49,D120*0.2,IF(D120&gt;=2.5,0.2))))))</f>
      </c>
      <c r="F120" s="39"/>
      <c r="G120" s="1">
        <v>40</v>
      </c>
      <c r="H120" s="9">
        <f>IF(F120=0,"",IF(F120&gt;0,VLOOKUP(F120,ตารางจำนวนรอบต่อวินาที!A$5:B$564,2,0)))</f>
      </c>
      <c r="I120" s="9"/>
      <c r="J120" s="9">
        <f>IF(D120&lt;0.35,H120,IF(D120&lt;=0.59,H120,IF(D120&lt;=0.99,(H120+H121)/2,IF(D120&lt;=2.49,((H120+H122)/2+H121)/2,IF(D120&gt;=2.5,((H120+H125)/2+H121+H122+H123+H124)/5)))))</f>
      </c>
      <c r="K120" s="9">
        <f>SUM(J113:J120)/2</f>
        <v>0</v>
      </c>
      <c r="L120" s="9">
        <f>M120*N120</f>
        <v>0</v>
      </c>
      <c r="M120" s="2">
        <f>IF(B120&gt;0,B120-B113,IF(B120=0,0))</f>
        <v>0</v>
      </c>
      <c r="N120" s="9">
        <f>SUM(D113:D120)/2</f>
        <v>0</v>
      </c>
      <c r="O120" s="36">
        <f>K120*L120</f>
        <v>0</v>
      </c>
      <c r="P120" s="1"/>
      <c r="Q120" s="42"/>
    </row>
    <row r="121" spans="1:17" s="4" customFormat="1" ht="15">
      <c r="A121" s="44"/>
      <c r="B121" s="2"/>
      <c r="C121" s="3"/>
      <c r="D121" s="2"/>
      <c r="E121" s="2">
        <f>IF(D120&lt;0.35,"",IF(D120&lt;=0.59,"",IF(D120&lt;=0.99,D120*0.8,IF(D120&lt;=2.49,D120*0.6,IF(D120&gt;=2.5,D120*0.2)))))</f>
      </c>
      <c r="F121" s="39"/>
      <c r="G121" s="1">
        <v>40</v>
      </c>
      <c r="H121" s="9">
        <f>IF(F121=0,"",IF(F121&gt;0,VLOOKUP(F121,ตารางจำนวนรอบต่อวินาที!A$5:B$564,2,0)))</f>
      </c>
      <c r="I121" s="9"/>
      <c r="J121" s="9"/>
      <c r="K121" s="1"/>
      <c r="L121" s="9"/>
      <c r="M121" s="2"/>
      <c r="N121" s="9"/>
      <c r="O121" s="9"/>
      <c r="P121" s="1"/>
      <c r="Q121" s="42"/>
    </row>
    <row r="122" spans="1:17" s="4" customFormat="1" ht="15">
      <c r="A122" s="44"/>
      <c r="B122" s="2"/>
      <c r="C122" s="3"/>
      <c r="D122" s="2"/>
      <c r="E122" s="2">
        <f>IF(D120&lt;0.35,"",IF(D120&lt;=0.59,"",IF(D120&lt;=0.99,"",IF(D120&lt;=2.49,D120*0.8,IF(D120&gt;=2.5,D120*0.4)))))</f>
      </c>
      <c r="F122" s="39"/>
      <c r="G122" s="1">
        <v>40</v>
      </c>
      <c r="H122" s="9">
        <f>IF(F122=0,"",IF(F122&gt;0,VLOOKUP(F122,ตารางจำนวนรอบต่อวินาที!A$5:B$564,2,0)))</f>
      </c>
      <c r="I122" s="9"/>
      <c r="J122" s="9"/>
      <c r="K122" s="1"/>
      <c r="L122" s="9"/>
      <c r="M122" s="2"/>
      <c r="N122" s="9"/>
      <c r="O122" s="9"/>
      <c r="P122" s="1"/>
      <c r="Q122" s="42"/>
    </row>
    <row r="123" spans="1:17" s="4" customFormat="1" ht="15">
      <c r="A123" s="44"/>
      <c r="B123" s="2"/>
      <c r="C123" s="3"/>
      <c r="D123" s="2"/>
      <c r="E123" s="2">
        <f>IF(D120&lt;0.35,"",IF(D120&lt;=0.59,"",IF(D120&lt;=0.99,"",IF(D120&lt;=2.49,"",IF(D120&gt;=2.5,D120*0.6)))))</f>
      </c>
      <c r="F123" s="39"/>
      <c r="G123" s="1">
        <v>40</v>
      </c>
      <c r="H123" s="9">
        <f>IF(F123=0,"",IF(F123&gt;0,VLOOKUP(F123,ตารางจำนวนรอบต่อวินาที!A$5:B$564,2,0)))</f>
      </c>
      <c r="I123" s="9"/>
      <c r="J123" s="9"/>
      <c r="K123" s="1"/>
      <c r="L123" s="9"/>
      <c r="M123" s="2"/>
      <c r="N123" s="9"/>
      <c r="O123" s="9"/>
      <c r="P123" s="1"/>
      <c r="Q123" s="42"/>
    </row>
    <row r="124" spans="1:17" s="4" customFormat="1" ht="15">
      <c r="A124" s="44"/>
      <c r="B124" s="2"/>
      <c r="C124" s="3"/>
      <c r="D124" s="2"/>
      <c r="E124" s="2">
        <f>IF(D120&lt;0.35,"",IF(D120&lt;=0.59,"",IF(D120&lt;=0.99,"",IF(D120&lt;=2.49,"",IF(D120&gt;=2.5,D120*0.8)))))</f>
      </c>
      <c r="F124" s="39"/>
      <c r="G124" s="1">
        <v>40</v>
      </c>
      <c r="H124" s="9">
        <f>IF(F124=0,"",IF(F124&gt;0,VLOOKUP(F124,ตารางจำนวนรอบต่อวินาที!A$5:B$564,2,0)))</f>
      </c>
      <c r="I124" s="9"/>
      <c r="J124" s="9"/>
      <c r="K124" s="1"/>
      <c r="L124" s="9"/>
      <c r="M124" s="2"/>
      <c r="N124" s="9"/>
      <c r="O124" s="9"/>
      <c r="P124" s="1"/>
      <c r="Q124" s="42"/>
    </row>
    <row r="125" spans="1:17" s="4" customFormat="1" ht="15">
      <c r="A125" s="44"/>
      <c r="B125" s="2"/>
      <c r="C125" s="3"/>
      <c r="D125" s="2"/>
      <c r="E125" s="2">
        <f>IF(D120&lt;0.35,"",IF(D120&lt;=0.59,"",IF(D120&lt;=0.99,"",IF(D120&lt;=2.49,"",IF(D120&gt;=2.5,D120-E120)))))</f>
      </c>
      <c r="F125" s="39"/>
      <c r="G125" s="1">
        <v>40</v>
      </c>
      <c r="H125" s="9">
        <f>IF(F125=0,"",IF(F125&gt;0,VLOOKUP(F125,ตารางจำนวนรอบต่อวินาที!A$5:B$564,2,0)))</f>
      </c>
      <c r="I125" s="9"/>
      <c r="J125" s="9"/>
      <c r="K125" s="1"/>
      <c r="L125" s="9"/>
      <c r="M125" s="2"/>
      <c r="N125" s="9"/>
      <c r="O125" s="9"/>
      <c r="P125" s="1"/>
      <c r="Q125" s="42"/>
    </row>
    <row r="126" spans="1:17" s="4" customFormat="1" ht="15">
      <c r="A126" s="44"/>
      <c r="B126" s="2"/>
      <c r="C126" s="3"/>
      <c r="D126" s="2"/>
      <c r="E126" s="2"/>
      <c r="F126" s="1"/>
      <c r="G126" s="1"/>
      <c r="H126" s="49"/>
      <c r="I126" s="9"/>
      <c r="J126" s="9"/>
      <c r="K126" s="1"/>
      <c r="L126" s="9"/>
      <c r="M126" s="2"/>
      <c r="N126" s="9"/>
      <c r="O126" s="9"/>
      <c r="P126" s="1"/>
      <c r="Q126" s="46"/>
    </row>
    <row r="127" spans="1:17" s="4" customFormat="1" ht="15">
      <c r="A127" s="44"/>
      <c r="B127" s="38"/>
      <c r="C127" s="3"/>
      <c r="D127" s="38"/>
      <c r="E127" s="2">
        <f>IF(D127=0,"",IF(D127&lt;0.35,D127*0.5,IF(D127&lt;=0.59,D127*0.6,IF(D127&lt;=0.99,D127*0.2,IF(D127&lt;=2.49,D127*0.2,IF(D127&gt;=2.5,0.2))))))</f>
      </c>
      <c r="F127" s="39"/>
      <c r="G127" s="1">
        <v>40</v>
      </c>
      <c r="H127" s="9">
        <f>IF(F127=0,"",IF(F127&gt;0,VLOOKUP(F127,ตารางจำนวนรอบต่อวินาที!A$5:B$564,2,0)))</f>
      </c>
      <c r="I127" s="9"/>
      <c r="J127" s="9">
        <f>IF(D127&lt;0.35,H127,IF(D127&lt;=0.59,H127,IF(D127&lt;=0.99,(H127+H128)/2,IF(D127&lt;=2.49,((H127+H129)/2+H128)/2,IF(D127&gt;=2.5,((H127+H132)/2+H128+H129+H130+H131)/5)))))</f>
      </c>
      <c r="K127" s="9">
        <f>SUM(J120:J127)/2</f>
        <v>0</v>
      </c>
      <c r="L127" s="9">
        <f>M127*N127</f>
        <v>0</v>
      </c>
      <c r="M127" s="2">
        <f>IF(B127&gt;0,B127-B120,IF(B127=0,0))</f>
        <v>0</v>
      </c>
      <c r="N127" s="9">
        <f>SUM(D120:D127)/2</f>
        <v>0</v>
      </c>
      <c r="O127" s="9">
        <f>K127*L127</f>
        <v>0</v>
      </c>
      <c r="P127" s="1"/>
      <c r="Q127" s="42"/>
    </row>
    <row r="128" spans="1:17" s="4" customFormat="1" ht="15">
      <c r="A128" s="44"/>
      <c r="B128" s="2"/>
      <c r="C128" s="3"/>
      <c r="D128" s="2"/>
      <c r="E128" s="2">
        <f>IF(D127&lt;0.35,"",IF(D127&lt;=0.59,"",IF(D127&lt;=0.99,D127*0.8,IF(D127&lt;=2.49,D127*0.6,IF(D127&gt;=2.5,D127*0.2)))))</f>
      </c>
      <c r="F128" s="39"/>
      <c r="G128" s="1">
        <v>40</v>
      </c>
      <c r="H128" s="9">
        <f>IF(F128=0,"",IF(F128&gt;0,VLOOKUP(F128,ตารางจำนวนรอบต่อวินาที!A$5:B$564,2,0)))</f>
      </c>
      <c r="I128" s="9"/>
      <c r="J128" s="9"/>
      <c r="K128" s="1"/>
      <c r="L128" s="9"/>
      <c r="M128" s="2"/>
      <c r="N128" s="9"/>
      <c r="O128" s="9"/>
      <c r="P128" s="1"/>
      <c r="Q128" s="42"/>
    </row>
    <row r="129" spans="1:17" s="4" customFormat="1" ht="15">
      <c r="A129" s="44"/>
      <c r="B129" s="2"/>
      <c r="C129" s="3"/>
      <c r="D129" s="2"/>
      <c r="E129" s="2">
        <f>IF(D127&lt;0.35,"",IF(D127&lt;=0.59,"",IF(D127&lt;=0.99,"",IF(D127&lt;=2.49,D127*0.8,IF(D127&gt;=2.5,D127*0.4)))))</f>
      </c>
      <c r="F129" s="39"/>
      <c r="G129" s="1">
        <v>40</v>
      </c>
      <c r="H129" s="9">
        <f>IF(F129=0,"",IF(F129&gt;0,VLOOKUP(F129,ตารางจำนวนรอบต่อวินาที!A$5:B$564,2,0)))</f>
      </c>
      <c r="I129" s="9"/>
      <c r="J129" s="9"/>
      <c r="K129" s="1"/>
      <c r="L129" s="9"/>
      <c r="M129" s="2"/>
      <c r="N129" s="9"/>
      <c r="O129" s="9"/>
      <c r="P129" s="1"/>
      <c r="Q129" s="42"/>
    </row>
    <row r="130" spans="1:17" s="4" customFormat="1" ht="15">
      <c r="A130" s="44"/>
      <c r="B130" s="2"/>
      <c r="C130" s="3"/>
      <c r="D130" s="2"/>
      <c r="E130" s="2">
        <f>IF(D127&lt;0.35,"",IF(D127&lt;=0.59,"",IF(D127&lt;=0.99,"",IF(D127&lt;=2.49,"",IF(D127&gt;=2.5,D127*0.6)))))</f>
      </c>
      <c r="F130" s="39"/>
      <c r="G130" s="1">
        <v>40</v>
      </c>
      <c r="H130" s="9">
        <f>IF(F130=0,"",IF(F130&gt;0,VLOOKUP(F130,ตารางจำนวนรอบต่อวินาที!A$5:B$564,2,0)))</f>
      </c>
      <c r="I130" s="9"/>
      <c r="J130" s="9"/>
      <c r="K130" s="1"/>
      <c r="L130" s="9"/>
      <c r="M130" s="2"/>
      <c r="N130" s="9"/>
      <c r="O130" s="9"/>
      <c r="P130" s="1"/>
      <c r="Q130" s="42"/>
    </row>
    <row r="131" spans="1:17" s="4" customFormat="1" ht="15">
      <c r="A131" s="44"/>
      <c r="B131" s="2"/>
      <c r="C131" s="3"/>
      <c r="D131" s="2"/>
      <c r="E131" s="2">
        <f>IF(D127&lt;0.35,"",IF(D127&lt;=0.59,"",IF(D127&lt;=0.99,"",IF(D127&lt;=2.49,"",IF(D127&gt;=2.5,D127*0.8)))))</f>
      </c>
      <c r="F131" s="39"/>
      <c r="G131" s="1">
        <v>40</v>
      </c>
      <c r="H131" s="9">
        <f>IF(F131=0,"",IF(F131&gt;0,VLOOKUP(F131,ตารางจำนวนรอบต่อวินาที!A$5:B$564,2,0)))</f>
      </c>
      <c r="I131" s="9"/>
      <c r="J131" s="9"/>
      <c r="K131" s="1"/>
      <c r="L131" s="9"/>
      <c r="M131" s="2"/>
      <c r="N131" s="9"/>
      <c r="O131" s="9"/>
      <c r="P131" s="1"/>
      <c r="Q131" s="42"/>
    </row>
    <row r="132" spans="1:17" s="4" customFormat="1" ht="15">
      <c r="A132" s="44"/>
      <c r="B132" s="2"/>
      <c r="C132" s="3"/>
      <c r="D132" s="2"/>
      <c r="E132" s="2">
        <f>IF(D127&lt;0.35,"",IF(D127&lt;=0.59,"",IF(D127&lt;=0.99,"",IF(D127&lt;=2.49,"",IF(D127&gt;=2.5,D127-E127)))))</f>
      </c>
      <c r="F132" s="39"/>
      <c r="G132" s="1">
        <v>40</v>
      </c>
      <c r="H132" s="9">
        <f>IF(F132=0,"",IF(F132&gt;0,VLOOKUP(F132,ตารางจำนวนรอบต่อวินาที!A$5:B$564,2,0)))</f>
      </c>
      <c r="I132" s="9"/>
      <c r="J132" s="9"/>
      <c r="K132" s="1"/>
      <c r="L132" s="9"/>
      <c r="M132" s="2"/>
      <c r="N132" s="9"/>
      <c r="O132" s="9"/>
      <c r="P132" s="1"/>
      <c r="Q132" s="42"/>
    </row>
    <row r="133" spans="1:17" s="4" customFormat="1" ht="15">
      <c r="A133" s="44"/>
      <c r="B133" s="2"/>
      <c r="C133" s="3"/>
      <c r="D133" s="2"/>
      <c r="E133" s="2"/>
      <c r="F133" s="34"/>
      <c r="G133" s="1"/>
      <c r="H133" s="49"/>
      <c r="I133" s="36"/>
      <c r="J133" s="9"/>
      <c r="K133" s="35"/>
      <c r="L133" s="9"/>
      <c r="M133" s="2"/>
      <c r="N133" s="9"/>
      <c r="O133" s="9"/>
      <c r="P133" s="1"/>
      <c r="Q133" s="46"/>
    </row>
    <row r="134" spans="1:17" s="4" customFormat="1" ht="15">
      <c r="A134" s="44"/>
      <c r="B134" s="38"/>
      <c r="C134" s="3"/>
      <c r="D134" s="38"/>
      <c r="E134" s="2">
        <f>IF(D134=0,"",IF(D134&lt;0.35,D134*0.5,IF(D134&lt;=0.59,D134*0.6,IF(D134&lt;=0.99,D134*0.2,IF(D134&lt;=2.49,D134*0.2,IF(D134&gt;=2.5,0.2))))))</f>
      </c>
      <c r="F134" s="39"/>
      <c r="G134" s="1">
        <v>40</v>
      </c>
      <c r="H134" s="9">
        <f>IF(F134=0,"",IF(F134&gt;0,VLOOKUP(F134,ตารางจำนวนรอบต่อวินาที!A$5:B$564,2,0)))</f>
      </c>
      <c r="I134" s="9"/>
      <c r="J134" s="9">
        <f>IF(D134&lt;0.35,H134,IF(D134&lt;=0.59,H134,IF(D134&lt;=0.99,(H134+H135)/2,IF(D134&lt;=2.49,((H134+H136)/2+H135)/2,IF(D134&gt;=2.5,((H134+H139)/2+H135+H136+H137+H138)/5)))))</f>
      </c>
      <c r="K134" s="9">
        <f>SUM(J127:J134)/2</f>
        <v>0</v>
      </c>
      <c r="L134" s="9">
        <f>M134*N134</f>
        <v>0</v>
      </c>
      <c r="M134" s="2">
        <f>IF(B134&gt;0,B134-B127,IF(B134=0,0))</f>
        <v>0</v>
      </c>
      <c r="N134" s="9">
        <f>SUM(D127:D134)/2</f>
        <v>0</v>
      </c>
      <c r="O134" s="36">
        <f>K134*L134</f>
        <v>0</v>
      </c>
      <c r="P134" s="1"/>
      <c r="Q134" s="42"/>
    </row>
    <row r="135" spans="1:17" s="4" customFormat="1" ht="15">
      <c r="A135" s="44"/>
      <c r="B135" s="2"/>
      <c r="C135" s="3"/>
      <c r="D135" s="2"/>
      <c r="E135" s="2">
        <f>IF(D134&lt;0.35,"",IF(D134&lt;=0.59,"",IF(D134&lt;=0.99,D134*0.8,IF(D134&lt;=2.49,D134*0.6,IF(D134&gt;=2.5,D134*0.2)))))</f>
      </c>
      <c r="F135" s="39"/>
      <c r="G135" s="1">
        <v>40</v>
      </c>
      <c r="H135" s="9">
        <f>IF(F135=0,"",IF(F135&gt;0,VLOOKUP(F135,ตารางจำนวนรอบต่อวินาที!A$5:B$564,2,0)))</f>
      </c>
      <c r="I135" s="9"/>
      <c r="J135" s="9"/>
      <c r="K135" s="1"/>
      <c r="L135" s="9"/>
      <c r="M135" s="2"/>
      <c r="N135" s="9"/>
      <c r="O135" s="9"/>
      <c r="P135" s="1"/>
      <c r="Q135" s="42"/>
    </row>
    <row r="136" spans="1:17" s="4" customFormat="1" ht="15">
      <c r="A136" s="44"/>
      <c r="B136" s="2"/>
      <c r="C136" s="3"/>
      <c r="D136" s="2"/>
      <c r="E136" s="2">
        <f>IF(D134&lt;0.35,"",IF(D134&lt;=0.59,"",IF(D134&lt;=0.99,"",IF(D134&lt;=2.49,D134*0.8,IF(D134&gt;=2.5,D134*0.4)))))</f>
      </c>
      <c r="F136" s="39"/>
      <c r="G136" s="1">
        <v>40</v>
      </c>
      <c r="H136" s="9">
        <f>IF(F136=0,"",IF(F136&gt;0,VLOOKUP(F136,ตารางจำนวนรอบต่อวินาที!A$5:B$564,2,0)))</f>
      </c>
      <c r="I136" s="9"/>
      <c r="J136" s="9"/>
      <c r="K136" s="1"/>
      <c r="L136" s="9"/>
      <c r="M136" s="2"/>
      <c r="N136" s="9"/>
      <c r="O136" s="9"/>
      <c r="P136" s="1"/>
      <c r="Q136" s="42"/>
    </row>
    <row r="137" spans="1:17" s="4" customFormat="1" ht="15">
      <c r="A137" s="44"/>
      <c r="B137" s="2"/>
      <c r="C137" s="3"/>
      <c r="D137" s="2"/>
      <c r="E137" s="2">
        <f>IF(D134&lt;0.35,"",IF(D134&lt;=0.59,"",IF(D134&lt;=0.99,"",IF(D134&lt;=2.49,"",IF(D134&gt;=2.5,D134*0.6)))))</f>
      </c>
      <c r="F137" s="39"/>
      <c r="G137" s="1">
        <v>40</v>
      </c>
      <c r="H137" s="9">
        <f>IF(F137=0,"",IF(F137&gt;0,VLOOKUP(F137,ตารางจำนวนรอบต่อวินาที!A$5:B$564,2,0)))</f>
      </c>
      <c r="I137" s="9"/>
      <c r="J137" s="9"/>
      <c r="K137" s="1"/>
      <c r="L137" s="9"/>
      <c r="M137" s="2"/>
      <c r="N137" s="9"/>
      <c r="O137" s="9"/>
      <c r="P137" s="1"/>
      <c r="Q137" s="42"/>
    </row>
    <row r="138" spans="1:17" s="4" customFormat="1" ht="15">
      <c r="A138" s="44"/>
      <c r="B138" s="2"/>
      <c r="C138" s="3"/>
      <c r="D138" s="2"/>
      <c r="E138" s="2">
        <f>IF(D134&lt;0.35,"",IF(D134&lt;=0.59,"",IF(D134&lt;=0.99,"",IF(D134&lt;=2.49,"",IF(D134&gt;=2.5,D134*0.8)))))</f>
      </c>
      <c r="F138" s="39"/>
      <c r="G138" s="1">
        <v>40</v>
      </c>
      <c r="H138" s="9">
        <f>IF(F138=0,"",IF(F138&gt;0,VLOOKUP(F138,ตารางจำนวนรอบต่อวินาที!A$5:B$564,2,0)))</f>
      </c>
      <c r="I138" s="9"/>
      <c r="J138" s="9"/>
      <c r="K138" s="1"/>
      <c r="L138" s="9"/>
      <c r="M138" s="2"/>
      <c r="N138" s="9"/>
      <c r="O138" s="9"/>
      <c r="P138" s="1"/>
      <c r="Q138" s="42"/>
    </row>
    <row r="139" spans="1:17" s="4" customFormat="1" ht="15">
      <c r="A139" s="44"/>
      <c r="B139" s="2"/>
      <c r="C139" s="3"/>
      <c r="D139" s="2"/>
      <c r="E139" s="2">
        <f>IF(D134&lt;0.35,"",IF(D134&lt;=0.59,"",IF(D134&lt;=0.99,"",IF(D134&lt;=2.49,"",IF(D134&gt;=2.5,D134-E134)))))</f>
      </c>
      <c r="F139" s="39"/>
      <c r="G139" s="1">
        <v>40</v>
      </c>
      <c r="H139" s="9">
        <f>IF(F139=0,"",IF(F139&gt;0,VLOOKUP(F139,ตารางจำนวนรอบต่อวินาที!A$5:B$564,2,0)))</f>
      </c>
      <c r="I139" s="9"/>
      <c r="J139" s="9"/>
      <c r="K139" s="1"/>
      <c r="L139" s="9"/>
      <c r="M139" s="2"/>
      <c r="N139" s="9"/>
      <c r="O139" s="9"/>
      <c r="P139" s="1"/>
      <c r="Q139" s="42"/>
    </row>
    <row r="140" spans="1:17" s="4" customFormat="1" ht="15">
      <c r="A140" s="44"/>
      <c r="B140" s="2"/>
      <c r="C140" s="3"/>
      <c r="D140" s="2"/>
      <c r="E140" s="2"/>
      <c r="F140" s="34"/>
      <c r="G140" s="1"/>
      <c r="H140" s="49"/>
      <c r="I140" s="36"/>
      <c r="J140" s="9"/>
      <c r="K140" s="35"/>
      <c r="L140" s="9"/>
      <c r="M140" s="2"/>
      <c r="N140" s="9"/>
      <c r="O140" s="36"/>
      <c r="P140" s="1"/>
      <c r="Q140" s="46"/>
    </row>
    <row r="141" spans="1:17" s="4" customFormat="1" ht="15">
      <c r="A141" s="44"/>
      <c r="B141" s="38"/>
      <c r="C141" s="3"/>
      <c r="D141" s="38"/>
      <c r="E141" s="2">
        <f>IF(D141=0,"",IF(D141&lt;0.35,D141*0.5,IF(D141&lt;=0.59,D141*0.6,IF(D141&lt;=0.99,D141*0.2,IF(D141&lt;=2.49,D141*0.2,IF(D141&gt;=2.5,0.2))))))</f>
      </c>
      <c r="F141" s="39"/>
      <c r="G141" s="1">
        <v>40</v>
      </c>
      <c r="H141" s="9">
        <f>IF(F141=0,"",IF(F141&gt;0,VLOOKUP(F141,ตารางจำนวนรอบต่อวินาที!A$5:B$564,2,0)))</f>
      </c>
      <c r="I141" s="9"/>
      <c r="J141" s="9">
        <f>IF(D141&lt;0.35,H141,IF(D141&lt;=0.59,H141,IF(D141&lt;=0.99,(H141+H142)/2,IF(D141&lt;=2.49,((H141+H143)/2+H142)/2,IF(D141&gt;=2.5,((H141+H146)/2+H142+H143+H144+H145)/5)))))</f>
      </c>
      <c r="K141" s="9">
        <f>SUM(J134:J141)/2</f>
        <v>0</v>
      </c>
      <c r="L141" s="9">
        <f>M141*N141</f>
        <v>0</v>
      </c>
      <c r="M141" s="2">
        <f>IF(B141&gt;0,B141-B134,IF(B141=0,0))</f>
        <v>0</v>
      </c>
      <c r="N141" s="9">
        <f>SUM(D134:D141)/2</f>
        <v>0</v>
      </c>
      <c r="O141" s="9">
        <f>K141*L141</f>
        <v>0</v>
      </c>
      <c r="P141" s="1"/>
      <c r="Q141" s="42"/>
    </row>
    <row r="142" spans="1:17" s="4" customFormat="1" ht="15">
      <c r="A142" s="44"/>
      <c r="B142" s="2"/>
      <c r="C142" s="3"/>
      <c r="D142" s="2"/>
      <c r="E142" s="2">
        <f>IF(D141&lt;0.35,"",IF(D141&lt;=0.59,"",IF(D141&lt;=0.99,D141*0.8,IF(D141&lt;=2.49,D141*0.6,IF(D141&gt;=2.5,D141*0.2)))))</f>
      </c>
      <c r="F142" s="39"/>
      <c r="G142" s="1">
        <v>40</v>
      </c>
      <c r="H142" s="9">
        <f>IF(F142=0,"",IF(F142&gt;0,VLOOKUP(F142,ตารางจำนวนรอบต่อวินาที!A$5:B$564,2,0)))</f>
      </c>
      <c r="I142" s="9"/>
      <c r="J142" s="9"/>
      <c r="K142" s="1"/>
      <c r="L142" s="9"/>
      <c r="M142" s="2"/>
      <c r="N142" s="9"/>
      <c r="O142" s="9"/>
      <c r="P142" s="1"/>
      <c r="Q142" s="42"/>
    </row>
    <row r="143" spans="1:17" s="4" customFormat="1" ht="15">
      <c r="A143" s="44"/>
      <c r="B143" s="2"/>
      <c r="C143" s="3"/>
      <c r="D143" s="2"/>
      <c r="E143" s="2">
        <f>IF(D141&lt;0.35,"",IF(D141&lt;=0.59,"",IF(D141&lt;=0.99,"",IF(D141&lt;=2.49,D141*0.8,IF(D141&gt;=2.5,D141*0.4)))))</f>
      </c>
      <c r="F143" s="39"/>
      <c r="G143" s="1">
        <v>40</v>
      </c>
      <c r="H143" s="9">
        <f>IF(F143=0,"",IF(F143&gt;0,VLOOKUP(F143,ตารางจำนวนรอบต่อวินาที!A$5:B$564,2,0)))</f>
      </c>
      <c r="I143" s="9"/>
      <c r="J143" s="9"/>
      <c r="K143" s="1"/>
      <c r="L143" s="9"/>
      <c r="M143" s="2"/>
      <c r="N143" s="9"/>
      <c r="O143" s="9"/>
      <c r="P143" s="1"/>
      <c r="Q143" s="42"/>
    </row>
    <row r="144" spans="1:17" s="4" customFormat="1" ht="15">
      <c r="A144" s="44"/>
      <c r="B144" s="2"/>
      <c r="C144" s="3"/>
      <c r="D144" s="2"/>
      <c r="E144" s="2">
        <f>IF(D141&lt;0.35,"",IF(D141&lt;=0.59,"",IF(D141&lt;=0.99,"",IF(D141&lt;=2.49,"",IF(D141&gt;=2.5,D141*0.6)))))</f>
      </c>
      <c r="F144" s="39"/>
      <c r="G144" s="1">
        <v>40</v>
      </c>
      <c r="H144" s="9">
        <f>IF(F144=0,"",IF(F144&gt;0,VLOOKUP(F144,ตารางจำนวนรอบต่อวินาที!A$5:B$564,2,0)))</f>
      </c>
      <c r="I144" s="9"/>
      <c r="J144" s="9"/>
      <c r="K144" s="1"/>
      <c r="L144" s="9"/>
      <c r="M144" s="2"/>
      <c r="N144" s="9"/>
      <c r="O144" s="9"/>
      <c r="P144" s="1"/>
      <c r="Q144" s="42"/>
    </row>
    <row r="145" spans="1:17" s="4" customFormat="1" ht="15">
      <c r="A145" s="44"/>
      <c r="B145" s="2"/>
      <c r="C145" s="3"/>
      <c r="D145" s="2"/>
      <c r="E145" s="2">
        <f>IF(D141&lt;0.35,"",IF(D141&lt;=0.59,"",IF(D141&lt;=0.99,"",IF(D141&lt;=2.49,"",IF(D141&gt;=2.5,D141*0.8)))))</f>
      </c>
      <c r="F145" s="39"/>
      <c r="G145" s="1">
        <v>40</v>
      </c>
      <c r="H145" s="9">
        <f>IF(F145=0,"",IF(F145&gt;0,VLOOKUP(F145,ตารางจำนวนรอบต่อวินาที!A$5:B$564,2,0)))</f>
      </c>
      <c r="I145" s="9"/>
      <c r="J145" s="9"/>
      <c r="K145" s="1"/>
      <c r="L145" s="9"/>
      <c r="M145" s="2"/>
      <c r="N145" s="9"/>
      <c r="O145" s="9"/>
      <c r="P145" s="1"/>
      <c r="Q145" s="42"/>
    </row>
    <row r="146" spans="1:17" s="4" customFormat="1" ht="15">
      <c r="A146" s="44"/>
      <c r="B146" s="2"/>
      <c r="C146" s="3"/>
      <c r="D146" s="2"/>
      <c r="E146" s="2">
        <f>IF(D141&lt;0.35,"",IF(D141&lt;=0.59,"",IF(D141&lt;=0.99,"",IF(D141&lt;=2.49,"",IF(D141&gt;=2.5,D141-E141)))))</f>
      </c>
      <c r="F146" s="39"/>
      <c r="G146" s="1">
        <v>40</v>
      </c>
      <c r="H146" s="9">
        <f>IF(F146=0,"",IF(F146&gt;0,VLOOKUP(F146,ตารางจำนวนรอบต่อวินาที!A$5:B$564,2,0)))</f>
      </c>
      <c r="I146" s="9"/>
      <c r="J146" s="9"/>
      <c r="K146" s="1"/>
      <c r="L146" s="9"/>
      <c r="M146" s="2"/>
      <c r="N146" s="9"/>
      <c r="O146" s="9"/>
      <c r="P146" s="1"/>
      <c r="Q146" s="42"/>
    </row>
    <row r="147" spans="1:17" s="4" customFormat="1" ht="15">
      <c r="A147" s="44"/>
      <c r="B147" s="2"/>
      <c r="C147" s="3"/>
      <c r="D147" s="2"/>
      <c r="E147" s="2"/>
      <c r="F147" s="34"/>
      <c r="G147" s="1"/>
      <c r="H147" s="49"/>
      <c r="I147" s="36"/>
      <c r="J147" s="9"/>
      <c r="K147" s="35"/>
      <c r="L147" s="9"/>
      <c r="M147" s="2"/>
      <c r="N147" s="9"/>
      <c r="O147" s="9"/>
      <c r="P147" s="1"/>
      <c r="Q147" s="46"/>
    </row>
    <row r="148" spans="1:17" s="4" customFormat="1" ht="15">
      <c r="A148" s="44"/>
      <c r="B148" s="38"/>
      <c r="C148" s="3"/>
      <c r="D148" s="38"/>
      <c r="E148" s="2">
        <f>IF(D148=0,"",IF(D148&lt;0.35,D148*0.5,IF(D148&lt;=0.59,D148*0.6,IF(D148&lt;=0.99,D148*0.2,IF(D148&lt;=2.49,D148*0.2,IF(D148&gt;=2.5,0.2))))))</f>
      </c>
      <c r="F148" s="39"/>
      <c r="G148" s="1">
        <v>40</v>
      </c>
      <c r="H148" s="9">
        <f>IF(F148=0,"",IF(F148&gt;0,VLOOKUP(F148,ตารางจำนวนรอบต่อวินาที!A$5:B$564,2,0)))</f>
      </c>
      <c r="I148" s="9"/>
      <c r="J148" s="9">
        <f>IF(D148&lt;0.35,H148,IF(D148&lt;=0.59,H148,IF(D148&lt;=0.99,(H148+H149)/2,IF(D148&lt;=2.49,((H148+H150)/2+H149)/2,IF(D148&gt;=2.5,((H148+H153)/2+H149+H150+H151+H152)/5)))))</f>
      </c>
      <c r="K148" s="9">
        <f>SUM(J141:J148)/2</f>
        <v>0</v>
      </c>
      <c r="L148" s="9">
        <f>M148*N148</f>
        <v>0</v>
      </c>
      <c r="M148" s="2">
        <f>IF(B148&gt;0,B148-B141,IF(B148=0,0))</f>
        <v>0</v>
      </c>
      <c r="N148" s="9">
        <f>SUM(D141:D148)/2</f>
        <v>0</v>
      </c>
      <c r="O148" s="36">
        <f>K148*L148</f>
        <v>0</v>
      </c>
      <c r="P148" s="1"/>
      <c r="Q148" s="42"/>
    </row>
    <row r="149" spans="1:17" s="4" customFormat="1" ht="15">
      <c r="A149" s="44"/>
      <c r="B149" s="2"/>
      <c r="C149" s="3"/>
      <c r="D149" s="2"/>
      <c r="E149" s="2">
        <f>IF(D148&lt;0.35,"",IF(D148&lt;=0.59,"",IF(D148&lt;=0.99,D148*0.8,IF(D148&lt;=2.49,D148*0.6,IF(D148&gt;=2.5,D148*0.2)))))</f>
      </c>
      <c r="F149" s="39"/>
      <c r="G149" s="1">
        <v>40</v>
      </c>
      <c r="H149" s="9">
        <f>IF(F149=0,"",IF(F149&gt;0,VLOOKUP(F149,ตารางจำนวนรอบต่อวินาที!A$5:B$564,2,0)))</f>
      </c>
      <c r="I149" s="9"/>
      <c r="J149" s="9"/>
      <c r="K149" s="1"/>
      <c r="L149" s="9"/>
      <c r="M149" s="2"/>
      <c r="N149" s="9"/>
      <c r="O149" s="9"/>
      <c r="P149" s="1"/>
      <c r="Q149" s="42"/>
    </row>
    <row r="150" spans="1:17" s="4" customFormat="1" ht="15">
      <c r="A150" s="44"/>
      <c r="B150" s="2"/>
      <c r="C150" s="3"/>
      <c r="D150" s="2"/>
      <c r="E150" s="2">
        <f>IF(D148&lt;0.35,"",IF(D148&lt;=0.59,"",IF(D148&lt;=0.99,"",IF(D148&lt;=2.49,D148*0.8,IF(D148&gt;=2.5,D148*0.4)))))</f>
      </c>
      <c r="F150" s="39"/>
      <c r="G150" s="1">
        <v>40</v>
      </c>
      <c r="H150" s="9">
        <f>IF(F150=0,"",IF(F150&gt;0,VLOOKUP(F150,ตารางจำนวนรอบต่อวินาที!A$5:B$564,2,0)))</f>
      </c>
      <c r="I150" s="9"/>
      <c r="J150" s="9"/>
      <c r="K150" s="1"/>
      <c r="L150" s="9"/>
      <c r="M150" s="2"/>
      <c r="N150" s="9"/>
      <c r="O150" s="9"/>
      <c r="P150" s="1"/>
      <c r="Q150" s="42"/>
    </row>
    <row r="151" spans="1:17" s="4" customFormat="1" ht="15">
      <c r="A151" s="44"/>
      <c r="B151" s="2"/>
      <c r="C151" s="3"/>
      <c r="D151" s="2"/>
      <c r="E151" s="2">
        <f>IF(D148&lt;0.35,"",IF(D148&lt;=0.59,"",IF(D148&lt;=0.99,"",IF(D148&lt;=2.49,"",IF(D148&gt;=2.5,D148*0.6)))))</f>
      </c>
      <c r="F151" s="39"/>
      <c r="G151" s="1">
        <v>40</v>
      </c>
      <c r="H151" s="9">
        <f>IF(F151=0,"",IF(F151&gt;0,VLOOKUP(F151,ตารางจำนวนรอบต่อวินาที!A$5:B$564,2,0)))</f>
      </c>
      <c r="I151" s="9"/>
      <c r="J151" s="9"/>
      <c r="K151" s="1"/>
      <c r="L151" s="9"/>
      <c r="M151" s="2"/>
      <c r="N151" s="9"/>
      <c r="O151" s="9"/>
      <c r="P151" s="1"/>
      <c r="Q151" s="42"/>
    </row>
    <row r="152" spans="1:17" s="4" customFormat="1" ht="15">
      <c r="A152" s="44"/>
      <c r="B152" s="2"/>
      <c r="C152" s="3"/>
      <c r="D152" s="2"/>
      <c r="E152" s="2">
        <f>IF(D148&lt;0.35,"",IF(D148&lt;=0.59,"",IF(D148&lt;=0.99,"",IF(D148&lt;=2.49,"",IF(D148&gt;=2.5,D148*0.8)))))</f>
      </c>
      <c r="F152" s="39"/>
      <c r="G152" s="1">
        <v>40</v>
      </c>
      <c r="H152" s="9">
        <f>IF(F152=0,"",IF(F152&gt;0,VLOOKUP(F152,ตารางจำนวนรอบต่อวินาที!A$5:B$564,2,0)))</f>
      </c>
      <c r="I152" s="9"/>
      <c r="J152" s="9"/>
      <c r="K152" s="1"/>
      <c r="L152" s="9"/>
      <c r="M152" s="2"/>
      <c r="N152" s="9"/>
      <c r="O152" s="9"/>
      <c r="P152" s="1"/>
      <c r="Q152" s="42"/>
    </row>
    <row r="153" spans="1:17" s="4" customFormat="1" ht="15">
      <c r="A153" s="44"/>
      <c r="B153" s="2"/>
      <c r="C153" s="3"/>
      <c r="D153" s="2"/>
      <c r="E153" s="2">
        <f>IF(D148&lt;0.35,"",IF(D148&lt;=0.59,"",IF(D148&lt;=0.99,"",IF(D148&lt;=2.49,"",IF(D148&gt;=2.5,D148-E148)))))</f>
      </c>
      <c r="F153" s="39"/>
      <c r="G153" s="1">
        <v>40</v>
      </c>
      <c r="H153" s="9">
        <f>IF(F153=0,"",IF(F153&gt;0,VLOOKUP(F153,ตารางจำนวนรอบต่อวินาที!A$5:B$564,2,0)))</f>
      </c>
      <c r="I153" s="9"/>
      <c r="J153" s="9"/>
      <c r="K153" s="1"/>
      <c r="L153" s="9"/>
      <c r="M153" s="2"/>
      <c r="N153" s="9"/>
      <c r="O153" s="9"/>
      <c r="P153" s="1"/>
      <c r="Q153" s="42"/>
    </row>
    <row r="154" spans="1:17" s="4" customFormat="1" ht="15">
      <c r="A154" s="44"/>
      <c r="B154" s="30"/>
      <c r="C154" s="31"/>
      <c r="D154" s="30"/>
      <c r="E154" s="30"/>
      <c r="F154" s="23"/>
      <c r="G154" s="23"/>
      <c r="H154" s="50"/>
      <c r="I154" s="24"/>
      <c r="J154" s="24"/>
      <c r="K154" s="23"/>
      <c r="L154" s="24"/>
      <c r="M154" s="30"/>
      <c r="N154" s="24"/>
      <c r="O154" s="24"/>
      <c r="P154" s="23"/>
      <c r="Q154" s="42"/>
    </row>
    <row r="155" spans="2:15" ht="15">
      <c r="B155" s="25"/>
      <c r="C155" s="26"/>
      <c r="D155" s="26"/>
      <c r="E155" s="27"/>
      <c r="F155" s="3"/>
      <c r="G155" s="27"/>
      <c r="H155" s="26"/>
      <c r="I155" s="25"/>
      <c r="J155" s="27"/>
      <c r="L155" s="32">
        <f>SUM(L13:L154)</f>
        <v>0</v>
      </c>
      <c r="M155" s="33">
        <f>SUM(M13:M154)</f>
        <v>0</v>
      </c>
      <c r="O155" s="32">
        <f>SUM(O13:O154)</f>
        <v>0</v>
      </c>
    </row>
    <row r="156" spans="2:10" ht="15">
      <c r="B156" s="25"/>
      <c r="C156" s="26"/>
      <c r="D156" s="26"/>
      <c r="E156" s="27"/>
      <c r="F156" s="3"/>
      <c r="G156" s="27"/>
      <c r="H156" s="26"/>
      <c r="I156" s="25"/>
      <c r="J156" s="27"/>
    </row>
    <row r="157" spans="2:10" ht="15">
      <c r="B157" s="25"/>
      <c r="C157" s="26"/>
      <c r="D157" s="26"/>
      <c r="E157" s="27"/>
      <c r="F157" s="3"/>
      <c r="G157" s="27"/>
      <c r="H157" s="26"/>
      <c r="I157" s="25"/>
      <c r="J157" s="27"/>
    </row>
    <row r="158" spans="2:10" ht="15">
      <c r="B158" s="25"/>
      <c r="C158" s="26"/>
      <c r="D158" s="26"/>
      <c r="E158" s="27"/>
      <c r="F158" s="3"/>
      <c r="G158" s="27"/>
      <c r="H158" s="26"/>
      <c r="I158" s="25"/>
      <c r="J158" s="27"/>
    </row>
    <row r="159" spans="2:10" ht="15">
      <c r="B159" s="25"/>
      <c r="C159" s="26"/>
      <c r="D159" s="26"/>
      <c r="E159" s="27"/>
      <c r="F159" s="3"/>
      <c r="G159" s="27"/>
      <c r="H159" s="26"/>
      <c r="I159" s="25"/>
      <c r="J159" s="27"/>
    </row>
    <row r="160" spans="2:10" ht="15">
      <c r="B160" s="25"/>
      <c r="C160" s="26"/>
      <c r="D160" s="26"/>
      <c r="E160" s="27"/>
      <c r="F160" s="3"/>
      <c r="G160" s="27"/>
      <c r="H160" s="26"/>
      <c r="I160" s="25"/>
      <c r="J160" s="27"/>
    </row>
    <row r="161" spans="2:10" ht="15">
      <c r="B161" s="25"/>
      <c r="C161" s="26"/>
      <c r="D161" s="26"/>
      <c r="E161" s="27"/>
      <c r="F161" s="3"/>
      <c r="G161" s="27"/>
      <c r="H161" s="26"/>
      <c r="I161" s="25"/>
      <c r="J161" s="27"/>
    </row>
    <row r="162" spans="2:10" ht="15">
      <c r="B162" s="25"/>
      <c r="C162" s="26"/>
      <c r="D162" s="26"/>
      <c r="E162" s="27"/>
      <c r="F162" s="3"/>
      <c r="G162" s="27"/>
      <c r="H162" s="26"/>
      <c r="I162" s="25"/>
      <c r="J162" s="27"/>
    </row>
    <row r="163" spans="2:10" ht="15">
      <c r="B163" s="25"/>
      <c r="C163" s="26"/>
      <c r="D163" s="26"/>
      <c r="E163" s="27"/>
      <c r="F163" s="3"/>
      <c r="G163" s="27"/>
      <c r="H163" s="26"/>
      <c r="I163" s="25"/>
      <c r="J163" s="27"/>
    </row>
    <row r="164" spans="2:10" ht="15">
      <c r="B164" s="25"/>
      <c r="C164" s="26"/>
      <c r="D164" s="26"/>
      <c r="E164" s="27"/>
      <c r="F164" s="3"/>
      <c r="G164" s="27"/>
      <c r="H164" s="26"/>
      <c r="I164" s="25"/>
      <c r="J164" s="27"/>
    </row>
    <row r="165" spans="2:10" ht="15">
      <c r="B165" s="25"/>
      <c r="C165" s="26"/>
      <c r="D165" s="26"/>
      <c r="E165" s="27"/>
      <c r="F165" s="3"/>
      <c r="G165" s="27"/>
      <c r="H165" s="26"/>
      <c r="I165" s="25"/>
      <c r="J165" s="27"/>
    </row>
    <row r="166" spans="2:10" ht="15">
      <c r="B166" s="25"/>
      <c r="C166" s="26"/>
      <c r="D166" s="26"/>
      <c r="E166" s="27"/>
      <c r="F166" s="3"/>
      <c r="G166" s="27"/>
      <c r="H166" s="26"/>
      <c r="I166" s="25"/>
      <c r="J166" s="27"/>
    </row>
    <row r="167" spans="2:10" ht="15">
      <c r="B167" s="25"/>
      <c r="C167" s="26"/>
      <c r="D167" s="26"/>
      <c r="E167" s="27"/>
      <c r="F167" s="3"/>
      <c r="G167" s="27"/>
      <c r="H167" s="26"/>
      <c r="I167" s="25"/>
      <c r="J167" s="27"/>
    </row>
    <row r="168" spans="2:10" ht="15">
      <c r="B168" s="25"/>
      <c r="C168" s="26"/>
      <c r="D168" s="26"/>
      <c r="E168" s="27"/>
      <c r="F168" s="3"/>
      <c r="G168" s="27"/>
      <c r="H168" s="26"/>
      <c r="I168" s="25"/>
      <c r="J168" s="27"/>
    </row>
    <row r="169" spans="2:10" ht="15">
      <c r="B169" s="25"/>
      <c r="C169" s="26"/>
      <c r="D169" s="26"/>
      <c r="E169" s="27"/>
      <c r="F169" s="3"/>
      <c r="G169" s="27"/>
      <c r="H169" s="26"/>
      <c r="I169" s="25"/>
      <c r="J169" s="27"/>
    </row>
    <row r="170" spans="2:10" ht="15">
      <c r="B170" s="25"/>
      <c r="C170" s="26"/>
      <c r="D170" s="26"/>
      <c r="E170" s="27"/>
      <c r="F170" s="3"/>
      <c r="G170" s="27"/>
      <c r="H170" s="26"/>
      <c r="I170" s="25"/>
      <c r="J170" s="27"/>
    </row>
    <row r="171" spans="2:10" ht="15">
      <c r="B171" s="25"/>
      <c r="C171" s="26"/>
      <c r="D171" s="26"/>
      <c r="E171" s="27"/>
      <c r="F171" s="3"/>
      <c r="G171" s="27"/>
      <c r="H171" s="26"/>
      <c r="I171" s="25"/>
      <c r="J171" s="27"/>
    </row>
    <row r="172" spans="2:10" ht="15">
      <c r="B172" s="25"/>
      <c r="C172" s="26"/>
      <c r="D172" s="26"/>
      <c r="E172" s="27"/>
      <c r="F172" s="3"/>
      <c r="G172" s="27"/>
      <c r="H172" s="26"/>
      <c r="I172" s="25"/>
      <c r="J172" s="27"/>
    </row>
    <row r="173" spans="2:10" ht="15">
      <c r="B173" s="25"/>
      <c r="C173" s="26"/>
      <c r="D173" s="26"/>
      <c r="E173" s="27"/>
      <c r="F173" s="3"/>
      <c r="G173" s="27"/>
      <c r="H173" s="26"/>
      <c r="I173" s="25"/>
      <c r="J173" s="27"/>
    </row>
    <row r="174" spans="2:10" ht="15">
      <c r="B174" s="25"/>
      <c r="C174" s="26"/>
      <c r="D174" s="26"/>
      <c r="E174" s="27"/>
      <c r="F174" s="3"/>
      <c r="G174" s="27"/>
      <c r="H174" s="26"/>
      <c r="I174" s="25"/>
      <c r="J174" s="27"/>
    </row>
    <row r="175" spans="2:10" ht="15">
      <c r="B175" s="25"/>
      <c r="C175" s="26"/>
      <c r="D175" s="26"/>
      <c r="E175" s="27"/>
      <c r="F175" s="3"/>
      <c r="G175" s="27"/>
      <c r="H175" s="26"/>
      <c r="I175" s="25"/>
      <c r="J175" s="27"/>
    </row>
    <row r="176" spans="2:10" ht="15">
      <c r="B176" s="25"/>
      <c r="C176" s="26"/>
      <c r="D176" s="26"/>
      <c r="E176" s="27"/>
      <c r="F176" s="3"/>
      <c r="G176" s="27"/>
      <c r="H176" s="26"/>
      <c r="I176" s="25"/>
      <c r="J176" s="27"/>
    </row>
    <row r="177" spans="2:10" ht="15">
      <c r="B177" s="25"/>
      <c r="C177" s="26"/>
      <c r="D177" s="26"/>
      <c r="E177" s="27"/>
      <c r="F177" s="3"/>
      <c r="G177" s="27"/>
      <c r="H177" s="26"/>
      <c r="I177" s="25"/>
      <c r="J177" s="27"/>
    </row>
    <row r="178" spans="2:10" ht="15">
      <c r="B178" s="25"/>
      <c r="C178" s="26"/>
      <c r="D178" s="26"/>
      <c r="E178" s="27"/>
      <c r="F178" s="3"/>
      <c r="G178" s="27"/>
      <c r="H178" s="26"/>
      <c r="I178" s="25"/>
      <c r="J178" s="27"/>
    </row>
    <row r="179" spans="2:10" ht="15">
      <c r="B179" s="25"/>
      <c r="C179" s="26"/>
      <c r="D179" s="26"/>
      <c r="E179" s="27"/>
      <c r="F179" s="3"/>
      <c r="G179" s="27"/>
      <c r="H179" s="26"/>
      <c r="I179" s="25"/>
      <c r="J179" s="27"/>
    </row>
    <row r="180" spans="2:10" ht="15">
      <c r="B180" s="25"/>
      <c r="C180" s="26"/>
      <c r="D180" s="26"/>
      <c r="E180" s="27"/>
      <c r="F180" s="3"/>
      <c r="G180" s="27"/>
      <c r="H180" s="26"/>
      <c r="I180" s="25"/>
      <c r="J180" s="27"/>
    </row>
    <row r="181" spans="2:10" ht="15">
      <c r="B181" s="25"/>
      <c r="C181" s="26"/>
      <c r="D181" s="26"/>
      <c r="E181" s="27"/>
      <c r="F181" s="3"/>
      <c r="G181" s="27"/>
      <c r="H181" s="26"/>
      <c r="I181" s="25"/>
      <c r="J181" s="27"/>
    </row>
    <row r="182" spans="2:10" ht="15">
      <c r="B182" s="25"/>
      <c r="C182" s="26"/>
      <c r="D182" s="26"/>
      <c r="E182" s="27"/>
      <c r="F182" s="3"/>
      <c r="G182" s="27"/>
      <c r="H182" s="26"/>
      <c r="I182" s="25"/>
      <c r="J182" s="27"/>
    </row>
    <row r="183" spans="2:10" ht="15">
      <c r="B183" s="25"/>
      <c r="C183" s="26"/>
      <c r="D183" s="26"/>
      <c r="E183" s="27"/>
      <c r="F183" s="3"/>
      <c r="G183" s="27"/>
      <c r="H183" s="26"/>
      <c r="I183" s="25"/>
      <c r="J183" s="27"/>
    </row>
    <row r="184" spans="2:10" ht="15">
      <c r="B184" s="25"/>
      <c r="C184" s="26"/>
      <c r="D184" s="26"/>
      <c r="E184" s="27"/>
      <c r="F184" s="3"/>
      <c r="G184" s="27"/>
      <c r="H184" s="26"/>
      <c r="I184" s="25"/>
      <c r="J184" s="27"/>
    </row>
    <row r="185" spans="2:10" ht="15">
      <c r="B185" s="25"/>
      <c r="C185" s="26"/>
      <c r="D185" s="26"/>
      <c r="E185" s="27"/>
      <c r="F185" s="3"/>
      <c r="G185" s="27"/>
      <c r="H185" s="26"/>
      <c r="I185" s="25"/>
      <c r="J185" s="27"/>
    </row>
    <row r="186" spans="2:10" ht="15">
      <c r="B186" s="25"/>
      <c r="C186" s="26"/>
      <c r="D186" s="26"/>
      <c r="E186" s="27"/>
      <c r="F186" s="3"/>
      <c r="G186" s="27"/>
      <c r="H186" s="26"/>
      <c r="I186" s="25"/>
      <c r="J186" s="27"/>
    </row>
    <row r="187" spans="2:10" ht="15">
      <c r="B187" s="25"/>
      <c r="C187" s="26"/>
      <c r="D187" s="26"/>
      <c r="E187" s="27"/>
      <c r="F187" s="3"/>
      <c r="G187" s="27"/>
      <c r="H187" s="26"/>
      <c r="I187" s="25"/>
      <c r="J187" s="27"/>
    </row>
    <row r="188" spans="2:10" ht="15">
      <c r="B188" s="25"/>
      <c r="C188" s="26"/>
      <c r="D188" s="26"/>
      <c r="E188" s="27"/>
      <c r="F188" s="3"/>
      <c r="G188" s="27"/>
      <c r="H188" s="26"/>
      <c r="I188" s="25"/>
      <c r="J188" s="27"/>
    </row>
    <row r="189" spans="2:10" ht="15">
      <c r="B189" s="25"/>
      <c r="C189" s="26"/>
      <c r="D189" s="26"/>
      <c r="E189" s="27"/>
      <c r="F189" s="3"/>
      <c r="G189" s="27"/>
      <c r="H189" s="26"/>
      <c r="I189" s="25"/>
      <c r="J189" s="27"/>
    </row>
    <row r="190" spans="2:10" ht="15">
      <c r="B190" s="25"/>
      <c r="C190" s="26"/>
      <c r="D190" s="26"/>
      <c r="E190" s="27"/>
      <c r="F190" s="3"/>
      <c r="G190" s="27"/>
      <c r="H190" s="26"/>
      <c r="I190" s="25"/>
      <c r="J190" s="27"/>
    </row>
    <row r="191" spans="2:10" ht="15">
      <c r="B191" s="25"/>
      <c r="C191" s="26"/>
      <c r="D191" s="26"/>
      <c r="E191" s="27"/>
      <c r="F191" s="3"/>
      <c r="G191" s="27"/>
      <c r="H191" s="26"/>
      <c r="I191" s="25"/>
      <c r="J191" s="27"/>
    </row>
    <row r="192" spans="2:10" ht="15">
      <c r="B192" s="25"/>
      <c r="C192" s="26"/>
      <c r="D192" s="26"/>
      <c r="E192" s="27"/>
      <c r="F192" s="3"/>
      <c r="G192" s="27"/>
      <c r="H192" s="26"/>
      <c r="I192" s="25"/>
      <c r="J192" s="27"/>
    </row>
    <row r="193" spans="2:10" ht="15">
      <c r="B193" s="25"/>
      <c r="C193" s="26"/>
      <c r="D193" s="26"/>
      <c r="E193" s="27"/>
      <c r="F193" s="3"/>
      <c r="G193" s="27"/>
      <c r="H193" s="26"/>
      <c r="I193" s="25"/>
      <c r="J193" s="27"/>
    </row>
    <row r="194" spans="2:10" ht="15">
      <c r="B194" s="25"/>
      <c r="C194" s="26"/>
      <c r="D194" s="26"/>
      <c r="E194" s="27"/>
      <c r="F194" s="3"/>
      <c r="G194" s="27"/>
      <c r="H194" s="26"/>
      <c r="I194" s="25"/>
      <c r="J194" s="27"/>
    </row>
    <row r="195" spans="2:10" ht="15">
      <c r="B195" s="25"/>
      <c r="C195" s="26"/>
      <c r="D195" s="26"/>
      <c r="E195" s="27"/>
      <c r="F195" s="3"/>
      <c r="G195" s="27"/>
      <c r="H195" s="26"/>
      <c r="I195" s="25"/>
      <c r="J195" s="27"/>
    </row>
    <row r="196" spans="2:10" ht="15">
      <c r="B196" s="25"/>
      <c r="C196" s="26"/>
      <c r="D196" s="26"/>
      <c r="E196" s="27"/>
      <c r="F196" s="3"/>
      <c r="G196" s="27"/>
      <c r="H196" s="26"/>
      <c r="I196" s="25"/>
      <c r="J196" s="27"/>
    </row>
    <row r="197" spans="2:10" ht="15">
      <c r="B197" s="25"/>
      <c r="C197" s="26"/>
      <c r="D197" s="26"/>
      <c r="E197" s="27"/>
      <c r="F197" s="3"/>
      <c r="G197" s="27"/>
      <c r="H197" s="26"/>
      <c r="I197" s="25"/>
      <c r="J197" s="27"/>
    </row>
    <row r="198" spans="2:10" ht="15">
      <c r="B198" s="25"/>
      <c r="C198" s="26"/>
      <c r="D198" s="26"/>
      <c r="E198" s="27"/>
      <c r="F198" s="3"/>
      <c r="G198" s="27"/>
      <c r="H198" s="26"/>
      <c r="I198" s="25"/>
      <c r="J198" s="27"/>
    </row>
    <row r="199" spans="2:10" ht="15">
      <c r="B199" s="25"/>
      <c r="C199" s="26"/>
      <c r="D199" s="26"/>
      <c r="E199" s="27"/>
      <c r="F199" s="3"/>
      <c r="G199" s="27"/>
      <c r="H199" s="26"/>
      <c r="I199" s="25"/>
      <c r="J199" s="27"/>
    </row>
    <row r="200" spans="2:10" ht="15">
      <c r="B200" s="25"/>
      <c r="C200" s="26"/>
      <c r="D200" s="26"/>
      <c r="E200" s="27"/>
      <c r="F200" s="3"/>
      <c r="G200" s="27"/>
      <c r="H200" s="26"/>
      <c r="I200" s="25"/>
      <c r="J200" s="27"/>
    </row>
    <row r="201" spans="2:10" ht="15">
      <c r="B201" s="25"/>
      <c r="C201" s="26"/>
      <c r="D201" s="26"/>
      <c r="E201" s="27"/>
      <c r="F201" s="3"/>
      <c r="G201" s="27"/>
      <c r="H201" s="26"/>
      <c r="I201" s="25"/>
      <c r="J201" s="27"/>
    </row>
    <row r="202" spans="2:10" ht="15">
      <c r="B202" s="25"/>
      <c r="C202" s="26"/>
      <c r="D202" s="26"/>
      <c r="E202" s="27"/>
      <c r="F202" s="3"/>
      <c r="G202" s="27"/>
      <c r="H202" s="26"/>
      <c r="I202" s="25"/>
      <c r="J202" s="27"/>
    </row>
    <row r="203" spans="2:10" ht="15">
      <c r="B203" s="25"/>
      <c r="C203" s="26"/>
      <c r="D203" s="26"/>
      <c r="E203" s="27"/>
      <c r="F203" s="3"/>
      <c r="G203" s="27"/>
      <c r="H203" s="26"/>
      <c r="I203" s="25"/>
      <c r="J203" s="27"/>
    </row>
    <row r="204" spans="2:10" ht="15">
      <c r="B204" s="25"/>
      <c r="C204" s="26"/>
      <c r="D204" s="26"/>
      <c r="E204" s="27"/>
      <c r="F204" s="3"/>
      <c r="G204" s="27"/>
      <c r="H204" s="26"/>
      <c r="I204" s="25"/>
      <c r="J204" s="27"/>
    </row>
    <row r="205" spans="2:10" ht="15">
      <c r="B205" s="25"/>
      <c r="C205" s="26"/>
      <c r="D205" s="26"/>
      <c r="E205" s="27"/>
      <c r="F205" s="3"/>
      <c r="G205" s="27"/>
      <c r="H205" s="26"/>
      <c r="I205" s="25"/>
      <c r="J205" s="27"/>
    </row>
    <row r="206" spans="2:10" ht="15">
      <c r="B206" s="25"/>
      <c r="C206" s="26"/>
      <c r="D206" s="26"/>
      <c r="E206" s="27"/>
      <c r="F206" s="3"/>
      <c r="G206" s="27"/>
      <c r="H206" s="26"/>
      <c r="I206" s="25"/>
      <c r="J206" s="27"/>
    </row>
    <row r="207" spans="2:10" ht="15">
      <c r="B207" s="25"/>
      <c r="C207" s="26"/>
      <c r="D207" s="26"/>
      <c r="E207" s="27"/>
      <c r="F207" s="3"/>
      <c r="G207" s="27"/>
      <c r="H207" s="26"/>
      <c r="I207" s="25"/>
      <c r="J207" s="27"/>
    </row>
    <row r="208" spans="2:10" ht="15">
      <c r="B208" s="25"/>
      <c r="C208" s="26"/>
      <c r="D208" s="26"/>
      <c r="E208" s="27"/>
      <c r="F208" s="3"/>
      <c r="G208" s="27"/>
      <c r="H208" s="26"/>
      <c r="I208" s="25"/>
      <c r="J208" s="27"/>
    </row>
    <row r="209" spans="2:10" ht="15">
      <c r="B209" s="25"/>
      <c r="C209" s="26"/>
      <c r="D209" s="26"/>
      <c r="E209" s="27"/>
      <c r="F209" s="3"/>
      <c r="G209" s="27"/>
      <c r="H209" s="26"/>
      <c r="I209" s="25"/>
      <c r="J209" s="27"/>
    </row>
    <row r="210" spans="2:10" ht="15">
      <c r="B210" s="25"/>
      <c r="C210" s="26"/>
      <c r="D210" s="26"/>
      <c r="E210" s="27"/>
      <c r="F210" s="3"/>
      <c r="G210" s="27"/>
      <c r="H210" s="26"/>
      <c r="I210" s="25"/>
      <c r="J210" s="27"/>
    </row>
    <row r="211" spans="2:10" ht="15">
      <c r="B211" s="25"/>
      <c r="C211" s="26"/>
      <c r="D211" s="26"/>
      <c r="E211" s="27"/>
      <c r="F211" s="3"/>
      <c r="G211" s="27"/>
      <c r="H211" s="26"/>
      <c r="I211" s="25"/>
      <c r="J211" s="27"/>
    </row>
    <row r="212" spans="2:10" ht="15">
      <c r="B212" s="25"/>
      <c r="C212" s="26"/>
      <c r="D212" s="26"/>
      <c r="E212" s="27"/>
      <c r="F212" s="3"/>
      <c r="G212" s="27"/>
      <c r="H212" s="26"/>
      <c r="I212" s="25"/>
      <c r="J212" s="27"/>
    </row>
    <row r="213" spans="2:10" ht="15">
      <c r="B213" s="25"/>
      <c r="C213" s="26"/>
      <c r="D213" s="26"/>
      <c r="E213" s="27"/>
      <c r="F213" s="3"/>
      <c r="G213" s="27"/>
      <c r="H213" s="26"/>
      <c r="I213" s="25"/>
      <c r="J213" s="27"/>
    </row>
    <row r="214" spans="2:10" ht="15">
      <c r="B214" s="25"/>
      <c r="C214" s="26"/>
      <c r="D214" s="26"/>
      <c r="E214" s="27"/>
      <c r="F214" s="3"/>
      <c r="G214" s="27"/>
      <c r="H214" s="26"/>
      <c r="I214" s="25"/>
      <c r="J214" s="27"/>
    </row>
    <row r="215" spans="2:10" ht="15">
      <c r="B215" s="25"/>
      <c r="C215" s="26"/>
      <c r="D215" s="26"/>
      <c r="E215" s="27"/>
      <c r="F215" s="3"/>
      <c r="G215" s="27"/>
      <c r="H215" s="26"/>
      <c r="I215" s="25"/>
      <c r="J215" s="27"/>
    </row>
    <row r="216" spans="2:10" ht="15">
      <c r="B216" s="25"/>
      <c r="C216" s="26"/>
      <c r="D216" s="26"/>
      <c r="E216" s="27"/>
      <c r="F216" s="3"/>
      <c r="G216" s="27"/>
      <c r="H216" s="26"/>
      <c r="I216" s="25"/>
      <c r="J216" s="27"/>
    </row>
    <row r="217" spans="2:10" ht="15">
      <c r="B217" s="25"/>
      <c r="C217" s="26"/>
      <c r="D217" s="26"/>
      <c r="E217" s="27"/>
      <c r="F217" s="3"/>
      <c r="G217" s="27"/>
      <c r="H217" s="26"/>
      <c r="I217" s="25"/>
      <c r="J217" s="27"/>
    </row>
    <row r="218" spans="2:10" ht="15">
      <c r="B218" s="25"/>
      <c r="C218" s="26"/>
      <c r="D218" s="26"/>
      <c r="E218" s="27"/>
      <c r="F218" s="3"/>
      <c r="G218" s="27"/>
      <c r="H218" s="26"/>
      <c r="I218" s="25"/>
      <c r="J218" s="27"/>
    </row>
    <row r="219" spans="2:10" ht="15">
      <c r="B219" s="25"/>
      <c r="C219" s="26"/>
      <c r="D219" s="26"/>
      <c r="E219" s="27"/>
      <c r="F219" s="3"/>
      <c r="G219" s="27"/>
      <c r="H219" s="26"/>
      <c r="I219" s="25"/>
      <c r="J219" s="27"/>
    </row>
    <row r="220" spans="2:10" ht="15">
      <c r="B220" s="25"/>
      <c r="C220" s="26"/>
      <c r="D220" s="26"/>
      <c r="E220" s="27"/>
      <c r="F220" s="3"/>
      <c r="G220" s="27"/>
      <c r="H220" s="26"/>
      <c r="I220" s="25"/>
      <c r="J220" s="27"/>
    </row>
    <row r="221" spans="2:10" ht="15">
      <c r="B221" s="25"/>
      <c r="C221" s="26"/>
      <c r="D221" s="26"/>
      <c r="E221" s="27"/>
      <c r="F221" s="3"/>
      <c r="G221" s="27"/>
      <c r="H221" s="26"/>
      <c r="I221" s="25"/>
      <c r="J221" s="27"/>
    </row>
    <row r="222" spans="2:10" ht="15">
      <c r="B222" s="25"/>
      <c r="C222" s="26"/>
      <c r="D222" s="26"/>
      <c r="E222" s="27"/>
      <c r="F222" s="3"/>
      <c r="G222" s="27"/>
      <c r="H222" s="26"/>
      <c r="I222" s="25"/>
      <c r="J222" s="27"/>
    </row>
    <row r="223" spans="2:10" ht="15">
      <c r="B223" s="25"/>
      <c r="C223" s="26"/>
      <c r="D223" s="26"/>
      <c r="E223" s="27"/>
      <c r="F223" s="3"/>
      <c r="G223" s="27"/>
      <c r="H223" s="26"/>
      <c r="I223" s="25"/>
      <c r="J223" s="27"/>
    </row>
    <row r="224" spans="2:10" ht="15">
      <c r="B224" s="25"/>
      <c r="C224" s="26"/>
      <c r="D224" s="26"/>
      <c r="E224" s="27"/>
      <c r="F224" s="3"/>
      <c r="G224" s="27"/>
      <c r="H224" s="26"/>
      <c r="I224" s="25"/>
      <c r="J224" s="27"/>
    </row>
    <row r="225" spans="2:10" ht="15">
      <c r="B225" s="25"/>
      <c r="C225" s="26"/>
      <c r="D225" s="26"/>
      <c r="E225" s="27"/>
      <c r="F225" s="3"/>
      <c r="G225" s="27"/>
      <c r="H225" s="26"/>
      <c r="I225" s="25"/>
      <c r="J225" s="27"/>
    </row>
    <row r="226" spans="2:10" ht="15">
      <c r="B226" s="25"/>
      <c r="C226" s="26"/>
      <c r="D226" s="26"/>
      <c r="E226" s="27"/>
      <c r="F226" s="3"/>
      <c r="G226" s="27"/>
      <c r="H226" s="26"/>
      <c r="I226" s="25"/>
      <c r="J226" s="27"/>
    </row>
    <row r="227" spans="2:10" ht="15">
      <c r="B227" s="25"/>
      <c r="C227" s="26"/>
      <c r="D227" s="26"/>
      <c r="E227" s="27"/>
      <c r="F227" s="3"/>
      <c r="G227" s="27"/>
      <c r="H227" s="26"/>
      <c r="I227" s="25"/>
      <c r="J227" s="27"/>
    </row>
    <row r="228" spans="2:10" ht="15">
      <c r="B228" s="25"/>
      <c r="C228" s="26"/>
      <c r="D228" s="26"/>
      <c r="E228" s="27"/>
      <c r="F228" s="3"/>
      <c r="G228" s="27"/>
      <c r="H228" s="26"/>
      <c r="I228" s="25"/>
      <c r="J228" s="27"/>
    </row>
    <row r="229" spans="2:10" ht="15">
      <c r="B229" s="25"/>
      <c r="C229" s="26"/>
      <c r="D229" s="26"/>
      <c r="E229" s="27"/>
      <c r="F229" s="3"/>
      <c r="G229" s="27"/>
      <c r="H229" s="26"/>
      <c r="I229" s="25"/>
      <c r="J229" s="27"/>
    </row>
    <row r="230" spans="2:10" ht="15">
      <c r="B230" s="25"/>
      <c r="C230" s="26"/>
      <c r="D230" s="26"/>
      <c r="E230" s="27"/>
      <c r="F230" s="3"/>
      <c r="G230" s="27"/>
      <c r="H230" s="26"/>
      <c r="I230" s="25"/>
      <c r="J230" s="27"/>
    </row>
    <row r="231" spans="2:10" ht="15">
      <c r="B231" s="25"/>
      <c r="C231" s="26"/>
      <c r="D231" s="26"/>
      <c r="E231" s="27"/>
      <c r="F231" s="3"/>
      <c r="G231" s="27"/>
      <c r="H231" s="26"/>
      <c r="I231" s="25"/>
      <c r="J231" s="27"/>
    </row>
    <row r="232" spans="2:10" ht="15">
      <c r="B232" s="25"/>
      <c r="C232" s="26"/>
      <c r="D232" s="26"/>
      <c r="E232" s="27"/>
      <c r="F232" s="3"/>
      <c r="G232" s="27"/>
      <c r="H232" s="26"/>
      <c r="I232" s="25"/>
      <c r="J232" s="27"/>
    </row>
    <row r="233" spans="2:10" ht="15">
      <c r="B233" s="25"/>
      <c r="C233" s="26"/>
      <c r="D233" s="26"/>
      <c r="E233" s="27"/>
      <c r="F233" s="3"/>
      <c r="G233" s="27"/>
      <c r="H233" s="26"/>
      <c r="I233" s="25"/>
      <c r="J233" s="27"/>
    </row>
    <row r="234" spans="2:10" ht="15">
      <c r="B234" s="25"/>
      <c r="C234" s="26"/>
      <c r="D234" s="26"/>
      <c r="E234" s="27"/>
      <c r="F234" s="3"/>
      <c r="G234" s="27"/>
      <c r="H234" s="26"/>
      <c r="I234" s="25"/>
      <c r="J234" s="27"/>
    </row>
    <row r="235" spans="2:10" ht="15">
      <c r="B235" s="25"/>
      <c r="C235" s="26"/>
      <c r="D235" s="26"/>
      <c r="E235" s="27"/>
      <c r="F235" s="3"/>
      <c r="G235" s="27"/>
      <c r="H235" s="26"/>
      <c r="I235" s="25"/>
      <c r="J235" s="27"/>
    </row>
    <row r="236" spans="2:10" ht="15">
      <c r="B236" s="25"/>
      <c r="C236" s="26"/>
      <c r="D236" s="26"/>
      <c r="E236" s="27"/>
      <c r="F236" s="3"/>
      <c r="G236" s="27"/>
      <c r="H236" s="26"/>
      <c r="I236" s="25"/>
      <c r="J236" s="27"/>
    </row>
    <row r="237" spans="2:10" ht="15">
      <c r="B237" s="25"/>
      <c r="C237" s="26"/>
      <c r="D237" s="26"/>
      <c r="E237" s="27"/>
      <c r="F237" s="3"/>
      <c r="G237" s="27"/>
      <c r="H237" s="26"/>
      <c r="I237" s="25"/>
      <c r="J237" s="27"/>
    </row>
    <row r="238" spans="2:10" ht="15">
      <c r="B238" s="25"/>
      <c r="C238" s="26"/>
      <c r="D238" s="26"/>
      <c r="E238" s="27"/>
      <c r="F238" s="3"/>
      <c r="G238" s="27"/>
      <c r="H238" s="26"/>
      <c r="I238" s="25"/>
      <c r="J238" s="27"/>
    </row>
    <row r="239" spans="2:10" ht="15">
      <c r="B239" s="25"/>
      <c r="C239" s="26"/>
      <c r="D239" s="26"/>
      <c r="E239" s="27"/>
      <c r="F239" s="3"/>
      <c r="G239" s="27"/>
      <c r="H239" s="26"/>
      <c r="I239" s="25"/>
      <c r="J239" s="27"/>
    </row>
    <row r="240" spans="2:10" ht="15">
      <c r="B240" s="25"/>
      <c r="C240" s="26"/>
      <c r="D240" s="26"/>
      <c r="E240" s="27"/>
      <c r="F240" s="3"/>
      <c r="G240" s="27"/>
      <c r="H240" s="26"/>
      <c r="I240" s="25"/>
      <c r="J240" s="27"/>
    </row>
    <row r="241" spans="2:10" ht="15">
      <c r="B241" s="25"/>
      <c r="C241" s="26"/>
      <c r="D241" s="26"/>
      <c r="E241" s="27"/>
      <c r="F241" s="3"/>
      <c r="G241" s="27"/>
      <c r="H241" s="26"/>
      <c r="I241" s="25"/>
      <c r="J241" s="27"/>
    </row>
    <row r="242" spans="2:10" ht="15">
      <c r="B242" s="25"/>
      <c r="C242" s="26"/>
      <c r="D242" s="26"/>
      <c r="E242" s="27"/>
      <c r="F242" s="3"/>
      <c r="G242" s="27"/>
      <c r="H242" s="26"/>
      <c r="I242" s="25"/>
      <c r="J242" s="27"/>
    </row>
    <row r="243" spans="2:10" ht="15">
      <c r="B243" s="25"/>
      <c r="C243" s="26"/>
      <c r="D243" s="26"/>
      <c r="E243" s="27"/>
      <c r="F243" s="3"/>
      <c r="G243" s="27"/>
      <c r="H243" s="26"/>
      <c r="I243" s="25"/>
      <c r="J243" s="27"/>
    </row>
    <row r="244" spans="2:10" ht="15">
      <c r="B244" s="25"/>
      <c r="C244" s="26"/>
      <c r="D244" s="26"/>
      <c r="E244" s="27"/>
      <c r="F244" s="3"/>
      <c r="G244" s="27"/>
      <c r="H244" s="26"/>
      <c r="I244" s="25"/>
      <c r="J244" s="27"/>
    </row>
    <row r="245" spans="2:10" ht="15">
      <c r="B245" s="25"/>
      <c r="C245" s="26"/>
      <c r="D245" s="26"/>
      <c r="E245" s="27"/>
      <c r="F245" s="3"/>
      <c r="G245" s="27"/>
      <c r="H245" s="26"/>
      <c r="I245" s="25"/>
      <c r="J245" s="27"/>
    </row>
    <row r="246" spans="2:10" ht="15">
      <c r="B246" s="25"/>
      <c r="C246" s="26"/>
      <c r="D246" s="26"/>
      <c r="E246" s="27"/>
      <c r="F246" s="3"/>
      <c r="G246" s="27"/>
      <c r="H246" s="26"/>
      <c r="I246" s="25"/>
      <c r="J246" s="27"/>
    </row>
    <row r="247" spans="2:10" ht="15">
      <c r="B247" s="25"/>
      <c r="C247" s="26"/>
      <c r="D247" s="26"/>
      <c r="E247" s="27"/>
      <c r="F247" s="3"/>
      <c r="G247" s="27"/>
      <c r="H247" s="26"/>
      <c r="I247" s="25"/>
      <c r="J247" s="27"/>
    </row>
    <row r="248" spans="2:10" ht="15">
      <c r="B248" s="25"/>
      <c r="C248" s="26"/>
      <c r="D248" s="26"/>
      <c r="E248" s="27"/>
      <c r="F248" s="3"/>
      <c r="G248" s="27"/>
      <c r="H248" s="26"/>
      <c r="I248" s="25"/>
      <c r="J248" s="27"/>
    </row>
    <row r="249" spans="2:10" ht="15">
      <c r="B249" s="25"/>
      <c r="C249" s="26"/>
      <c r="D249" s="26"/>
      <c r="E249" s="27"/>
      <c r="F249" s="3"/>
      <c r="G249" s="27"/>
      <c r="H249" s="26"/>
      <c r="I249" s="25"/>
      <c r="J249" s="27"/>
    </row>
    <row r="250" spans="2:10" ht="15">
      <c r="B250" s="25"/>
      <c r="C250" s="26"/>
      <c r="D250" s="26"/>
      <c r="E250" s="27"/>
      <c r="F250" s="3"/>
      <c r="G250" s="27"/>
      <c r="H250" s="26"/>
      <c r="I250" s="25"/>
      <c r="J250" s="27"/>
    </row>
    <row r="251" spans="2:10" ht="15">
      <c r="B251" s="25"/>
      <c r="C251" s="26"/>
      <c r="D251" s="26"/>
      <c r="E251" s="27"/>
      <c r="F251" s="3"/>
      <c r="G251" s="27"/>
      <c r="H251" s="26"/>
      <c r="I251" s="25"/>
      <c r="J251" s="27"/>
    </row>
    <row r="252" spans="2:10" ht="15">
      <c r="B252" s="25"/>
      <c r="C252" s="26"/>
      <c r="D252" s="26"/>
      <c r="E252" s="27"/>
      <c r="F252" s="3"/>
      <c r="G252" s="27"/>
      <c r="H252" s="26"/>
      <c r="I252" s="25"/>
      <c r="J252" s="27"/>
    </row>
    <row r="253" spans="2:10" ht="15">
      <c r="B253" s="25"/>
      <c r="C253" s="26"/>
      <c r="D253" s="26"/>
      <c r="E253" s="27"/>
      <c r="F253" s="3"/>
      <c r="G253" s="27"/>
      <c r="H253" s="26"/>
      <c r="I253" s="25"/>
      <c r="J253" s="27"/>
    </row>
    <row r="254" spans="2:10" ht="15">
      <c r="B254" s="25"/>
      <c r="C254" s="26"/>
      <c r="D254" s="26"/>
      <c r="E254" s="27"/>
      <c r="F254" s="3"/>
      <c r="G254" s="27"/>
      <c r="H254" s="26"/>
      <c r="I254" s="25"/>
      <c r="J254" s="27"/>
    </row>
    <row r="255" spans="2:10" ht="15">
      <c r="B255" s="25"/>
      <c r="C255" s="26"/>
      <c r="D255" s="26"/>
      <c r="E255" s="27"/>
      <c r="F255" s="3"/>
      <c r="G255" s="27"/>
      <c r="H255" s="26"/>
      <c r="I255" s="25"/>
      <c r="J255" s="27"/>
    </row>
    <row r="256" spans="2:10" ht="15">
      <c r="B256" s="25"/>
      <c r="C256" s="26"/>
      <c r="D256" s="26"/>
      <c r="E256" s="27"/>
      <c r="F256" s="3"/>
      <c r="G256" s="27"/>
      <c r="H256" s="26"/>
      <c r="I256" s="25"/>
      <c r="J256" s="27"/>
    </row>
    <row r="257" spans="2:10" ht="15">
      <c r="B257" s="25"/>
      <c r="C257" s="26"/>
      <c r="D257" s="26"/>
      <c r="E257" s="27"/>
      <c r="F257" s="3"/>
      <c r="G257" s="27"/>
      <c r="H257" s="26"/>
      <c r="I257" s="25"/>
      <c r="J257" s="27"/>
    </row>
    <row r="258" spans="2:10" ht="15">
      <c r="B258" s="25"/>
      <c r="C258" s="26"/>
      <c r="D258" s="26"/>
      <c r="E258" s="27"/>
      <c r="F258" s="3"/>
      <c r="G258" s="27"/>
      <c r="H258" s="26"/>
      <c r="I258" s="25"/>
      <c r="J258" s="27"/>
    </row>
    <row r="259" spans="2:10" ht="15">
      <c r="B259" s="25"/>
      <c r="C259" s="26"/>
      <c r="D259" s="26"/>
      <c r="E259" s="27"/>
      <c r="F259" s="3"/>
      <c r="G259" s="27"/>
      <c r="H259" s="26"/>
      <c r="I259" s="25"/>
      <c r="J259" s="27"/>
    </row>
    <row r="260" spans="2:10" ht="15">
      <c r="B260" s="25"/>
      <c r="C260" s="26"/>
      <c r="D260" s="26"/>
      <c r="E260" s="27"/>
      <c r="F260" s="3"/>
      <c r="G260" s="27"/>
      <c r="H260" s="26"/>
      <c r="I260" s="25"/>
      <c r="J260" s="27"/>
    </row>
    <row r="261" spans="2:10" ht="15">
      <c r="B261" s="25"/>
      <c r="C261" s="26"/>
      <c r="D261" s="26"/>
      <c r="E261" s="27"/>
      <c r="F261" s="3"/>
      <c r="G261" s="27"/>
      <c r="H261" s="26"/>
      <c r="I261" s="25"/>
      <c r="J261" s="27"/>
    </row>
    <row r="262" spans="2:10" ht="15">
      <c r="B262" s="25"/>
      <c r="C262" s="26"/>
      <c r="D262" s="26"/>
      <c r="E262" s="27"/>
      <c r="F262" s="3"/>
      <c r="G262" s="27"/>
      <c r="H262" s="26"/>
      <c r="I262" s="25"/>
      <c r="J262" s="27"/>
    </row>
    <row r="263" spans="2:10" ht="15">
      <c r="B263" s="25"/>
      <c r="C263" s="26"/>
      <c r="D263" s="26"/>
      <c r="E263" s="27"/>
      <c r="F263" s="3"/>
      <c r="G263" s="27"/>
      <c r="H263" s="26"/>
      <c r="I263" s="25"/>
      <c r="J263" s="27"/>
    </row>
    <row r="264" spans="2:10" ht="15">
      <c r="B264" s="25"/>
      <c r="C264" s="26"/>
      <c r="D264" s="26"/>
      <c r="E264" s="27"/>
      <c r="F264" s="3"/>
      <c r="G264" s="27"/>
      <c r="H264" s="26"/>
      <c r="I264" s="25"/>
      <c r="J264" s="27"/>
    </row>
    <row r="265" spans="2:10" ht="15">
      <c r="B265" s="25"/>
      <c r="C265" s="26"/>
      <c r="D265" s="26"/>
      <c r="E265" s="27"/>
      <c r="F265" s="3"/>
      <c r="G265" s="27"/>
      <c r="H265" s="26"/>
      <c r="I265" s="25"/>
      <c r="J265" s="27"/>
    </row>
    <row r="266" spans="2:10" ht="15">
      <c r="B266" s="25"/>
      <c r="C266" s="26"/>
      <c r="D266" s="26"/>
      <c r="E266" s="27"/>
      <c r="F266" s="3"/>
      <c r="G266" s="27"/>
      <c r="H266" s="26"/>
      <c r="I266" s="25"/>
      <c r="J266" s="27"/>
    </row>
    <row r="267" spans="2:10" ht="15">
      <c r="B267" s="25"/>
      <c r="C267" s="26"/>
      <c r="D267" s="26"/>
      <c r="E267" s="27"/>
      <c r="F267" s="3"/>
      <c r="G267" s="27"/>
      <c r="H267" s="26"/>
      <c r="I267" s="25"/>
      <c r="J267" s="27"/>
    </row>
    <row r="268" spans="2:10" ht="15">
      <c r="B268" s="25"/>
      <c r="C268" s="26"/>
      <c r="D268" s="26"/>
      <c r="E268" s="27"/>
      <c r="F268" s="3"/>
      <c r="G268" s="27"/>
      <c r="H268" s="26"/>
      <c r="I268" s="25"/>
      <c r="J268" s="27"/>
    </row>
    <row r="269" spans="2:10" ht="15">
      <c r="B269" s="25"/>
      <c r="C269" s="26"/>
      <c r="D269" s="26"/>
      <c r="E269" s="27"/>
      <c r="F269" s="3"/>
      <c r="G269" s="27"/>
      <c r="H269" s="26"/>
      <c r="I269" s="25"/>
      <c r="J269" s="27"/>
    </row>
    <row r="270" spans="2:10" ht="15">
      <c r="B270" s="25"/>
      <c r="C270" s="26"/>
      <c r="D270" s="26"/>
      <c r="E270" s="27"/>
      <c r="F270" s="3"/>
      <c r="G270" s="27"/>
      <c r="H270" s="26"/>
      <c r="I270" s="25"/>
      <c r="J270" s="27"/>
    </row>
    <row r="271" spans="2:10" ht="15">
      <c r="B271" s="25"/>
      <c r="C271" s="26"/>
      <c r="D271" s="26"/>
      <c r="E271" s="27"/>
      <c r="F271" s="3"/>
      <c r="G271" s="27"/>
      <c r="H271" s="26"/>
      <c r="I271" s="25"/>
      <c r="J271" s="27"/>
    </row>
    <row r="272" spans="2:10" ht="15">
      <c r="B272" s="25"/>
      <c r="C272" s="26"/>
      <c r="D272" s="26"/>
      <c r="E272" s="27"/>
      <c r="F272" s="3"/>
      <c r="G272" s="27"/>
      <c r="H272" s="26"/>
      <c r="I272" s="25"/>
      <c r="J272" s="27"/>
    </row>
    <row r="273" spans="2:10" ht="15">
      <c r="B273" s="25"/>
      <c r="C273" s="26"/>
      <c r="D273" s="26"/>
      <c r="E273" s="27"/>
      <c r="F273" s="3"/>
      <c r="G273" s="27"/>
      <c r="H273" s="26"/>
      <c r="I273" s="25"/>
      <c r="J273" s="27"/>
    </row>
    <row r="274" spans="2:10" ht="15">
      <c r="B274" s="25"/>
      <c r="C274" s="26"/>
      <c r="D274" s="26"/>
      <c r="E274" s="27"/>
      <c r="F274" s="3"/>
      <c r="G274" s="27"/>
      <c r="H274" s="26"/>
      <c r="I274" s="25"/>
      <c r="J274" s="27"/>
    </row>
    <row r="275" spans="2:10" ht="15">
      <c r="B275" s="25"/>
      <c r="C275" s="26"/>
      <c r="D275" s="26"/>
      <c r="E275" s="27"/>
      <c r="F275" s="3"/>
      <c r="G275" s="27"/>
      <c r="H275" s="26"/>
      <c r="I275" s="25"/>
      <c r="J275" s="27"/>
    </row>
    <row r="276" spans="2:10" ht="15">
      <c r="B276" s="25"/>
      <c r="C276" s="26"/>
      <c r="D276" s="26"/>
      <c r="E276" s="27"/>
      <c r="F276" s="3"/>
      <c r="G276" s="27"/>
      <c r="H276" s="26"/>
      <c r="I276" s="25"/>
      <c r="J276" s="27"/>
    </row>
    <row r="277" spans="2:10" ht="15">
      <c r="B277" s="25"/>
      <c r="C277" s="26"/>
      <c r="D277" s="26"/>
      <c r="E277" s="27"/>
      <c r="F277" s="3"/>
      <c r="G277" s="27"/>
      <c r="H277" s="26"/>
      <c r="I277" s="25"/>
      <c r="J277" s="27"/>
    </row>
    <row r="278" spans="2:10" ht="15">
      <c r="B278" s="25"/>
      <c r="C278" s="26"/>
      <c r="D278" s="26"/>
      <c r="E278" s="27"/>
      <c r="F278" s="3"/>
      <c r="G278" s="27"/>
      <c r="H278" s="26"/>
      <c r="I278" s="25"/>
      <c r="J278" s="27"/>
    </row>
    <row r="279" spans="2:10" ht="15">
      <c r="B279" s="25"/>
      <c r="C279" s="26"/>
      <c r="D279" s="26"/>
      <c r="E279" s="27"/>
      <c r="F279" s="3"/>
      <c r="G279" s="27"/>
      <c r="H279" s="26"/>
      <c r="I279" s="25"/>
      <c r="J279" s="27"/>
    </row>
    <row r="280" spans="2:10" ht="15">
      <c r="B280" s="25"/>
      <c r="C280" s="26"/>
      <c r="D280" s="26"/>
      <c r="E280" s="27"/>
      <c r="F280" s="3"/>
      <c r="G280" s="27"/>
      <c r="H280" s="26"/>
      <c r="I280" s="25"/>
      <c r="J280" s="27"/>
    </row>
    <row r="281" spans="2:10" ht="15">
      <c r="B281" s="25"/>
      <c r="C281" s="26"/>
      <c r="D281" s="26"/>
      <c r="E281" s="27"/>
      <c r="F281" s="3"/>
      <c r="G281" s="27"/>
      <c r="H281" s="26"/>
      <c r="I281" s="25"/>
      <c r="J281" s="27"/>
    </row>
    <row r="282" spans="2:10" ht="15">
      <c r="B282" s="25"/>
      <c r="C282" s="26"/>
      <c r="D282" s="26"/>
      <c r="E282" s="27"/>
      <c r="F282" s="3"/>
      <c r="G282" s="27"/>
      <c r="H282" s="26"/>
      <c r="I282" s="27"/>
      <c r="J282" s="27"/>
    </row>
    <row r="283" spans="2:10" ht="15">
      <c r="B283" s="25"/>
      <c r="C283" s="26"/>
      <c r="D283" s="26"/>
      <c r="E283" s="27"/>
      <c r="F283" s="3"/>
      <c r="G283" s="27"/>
      <c r="H283" s="26"/>
      <c r="I283" s="27"/>
      <c r="J283" s="27"/>
    </row>
    <row r="284" spans="2:10" ht="15">
      <c r="B284" s="25"/>
      <c r="C284" s="26"/>
      <c r="D284" s="26"/>
      <c r="E284" s="27"/>
      <c r="F284" s="3"/>
      <c r="G284" s="27"/>
      <c r="H284" s="26"/>
      <c r="I284" s="27"/>
      <c r="J284" s="27"/>
    </row>
    <row r="285" spans="2:10" ht="15">
      <c r="B285" s="25"/>
      <c r="C285" s="26"/>
      <c r="D285" s="26"/>
      <c r="E285" s="27"/>
      <c r="F285" s="3"/>
      <c r="G285" s="27"/>
      <c r="H285" s="26"/>
      <c r="I285" s="27"/>
      <c r="J285" s="27"/>
    </row>
    <row r="286" spans="2:10" ht="15">
      <c r="B286" s="25"/>
      <c r="C286" s="26"/>
      <c r="D286" s="26"/>
      <c r="E286" s="27"/>
      <c r="F286" s="3"/>
      <c r="G286" s="27"/>
      <c r="H286" s="26"/>
      <c r="I286" s="27"/>
      <c r="J286" s="27"/>
    </row>
    <row r="287" spans="2:10" ht="15">
      <c r="B287" s="25"/>
      <c r="C287" s="26"/>
      <c r="D287" s="26"/>
      <c r="E287" s="27"/>
      <c r="F287" s="3"/>
      <c r="G287" s="27"/>
      <c r="H287" s="26"/>
      <c r="I287" s="27"/>
      <c r="J287" s="27"/>
    </row>
    <row r="288" spans="2:10" ht="15">
      <c r="B288" s="25"/>
      <c r="C288" s="26"/>
      <c r="D288" s="26"/>
      <c r="E288" s="27"/>
      <c r="F288" s="3"/>
      <c r="G288" s="27"/>
      <c r="H288" s="26"/>
      <c r="I288" s="27"/>
      <c r="J288" s="27"/>
    </row>
    <row r="289" spans="2:10" ht="15">
      <c r="B289" s="25"/>
      <c r="C289" s="26"/>
      <c r="D289" s="26"/>
      <c r="E289" s="27"/>
      <c r="F289" s="3"/>
      <c r="G289" s="27"/>
      <c r="H289" s="26"/>
      <c r="I289" s="27"/>
      <c r="J289" s="27"/>
    </row>
    <row r="290" spans="2:10" ht="15">
      <c r="B290" s="25"/>
      <c r="C290" s="26"/>
      <c r="D290" s="26"/>
      <c r="E290" s="27"/>
      <c r="F290" s="3"/>
      <c r="G290" s="27"/>
      <c r="H290" s="26"/>
      <c r="I290" s="27"/>
      <c r="J290" s="27"/>
    </row>
    <row r="291" spans="2:10" ht="15">
      <c r="B291" s="25"/>
      <c r="C291" s="26"/>
      <c r="D291" s="26"/>
      <c r="E291" s="27"/>
      <c r="F291" s="3"/>
      <c r="G291" s="27"/>
      <c r="H291" s="26"/>
      <c r="I291" s="27"/>
      <c r="J291" s="27"/>
    </row>
    <row r="292" spans="2:10" ht="15">
      <c r="B292" s="25"/>
      <c r="C292" s="26"/>
      <c r="D292" s="26"/>
      <c r="E292" s="27"/>
      <c r="F292" s="3"/>
      <c r="G292" s="27"/>
      <c r="H292" s="26"/>
      <c r="I292" s="27"/>
      <c r="J292" s="27"/>
    </row>
    <row r="293" spans="2:10" ht="15">
      <c r="B293" s="25"/>
      <c r="C293" s="26"/>
      <c r="D293" s="26"/>
      <c r="E293" s="27"/>
      <c r="F293" s="3"/>
      <c r="G293" s="27"/>
      <c r="H293" s="26"/>
      <c r="I293" s="27"/>
      <c r="J293" s="27"/>
    </row>
    <row r="294" spans="2:10" ht="15">
      <c r="B294" s="25"/>
      <c r="C294" s="26"/>
      <c r="D294" s="26"/>
      <c r="E294" s="27"/>
      <c r="F294" s="3"/>
      <c r="G294" s="27"/>
      <c r="H294" s="26"/>
      <c r="I294" s="27"/>
      <c r="J294" s="27"/>
    </row>
    <row r="295" spans="2:10" ht="15">
      <c r="B295" s="25"/>
      <c r="C295" s="26"/>
      <c r="D295" s="26"/>
      <c r="E295" s="27"/>
      <c r="F295" s="3"/>
      <c r="G295" s="27"/>
      <c r="H295" s="26"/>
      <c r="I295" s="27"/>
      <c r="J295" s="27"/>
    </row>
    <row r="296" spans="2:10" ht="15">
      <c r="B296" s="25"/>
      <c r="C296" s="26"/>
      <c r="D296" s="26"/>
      <c r="E296" s="27"/>
      <c r="F296" s="3"/>
      <c r="G296" s="27"/>
      <c r="H296" s="26"/>
      <c r="I296" s="27"/>
      <c r="J296" s="27"/>
    </row>
    <row r="297" spans="2:10" ht="15">
      <c r="B297" s="25"/>
      <c r="C297" s="26"/>
      <c r="D297" s="26"/>
      <c r="E297" s="27"/>
      <c r="F297" s="3"/>
      <c r="G297" s="27"/>
      <c r="H297" s="26"/>
      <c r="I297" s="27"/>
      <c r="J297" s="27"/>
    </row>
    <row r="298" spans="2:10" ht="15">
      <c r="B298" s="25"/>
      <c r="C298" s="26"/>
      <c r="D298" s="26"/>
      <c r="E298" s="27"/>
      <c r="F298" s="3"/>
      <c r="G298" s="27"/>
      <c r="H298" s="26"/>
      <c r="I298" s="27"/>
      <c r="J298" s="27"/>
    </row>
    <row r="299" spans="2:10" ht="15">
      <c r="B299" s="25"/>
      <c r="C299" s="26"/>
      <c r="D299" s="26"/>
      <c r="E299" s="27"/>
      <c r="F299" s="3"/>
      <c r="G299" s="27"/>
      <c r="H299" s="26"/>
      <c r="I299" s="27"/>
      <c r="J299" s="27"/>
    </row>
    <row r="300" spans="2:10" ht="15">
      <c r="B300" s="25"/>
      <c r="C300" s="26"/>
      <c r="D300" s="26"/>
      <c r="E300" s="27"/>
      <c r="F300" s="3"/>
      <c r="G300" s="27"/>
      <c r="H300" s="26"/>
      <c r="I300" s="27"/>
      <c r="J300" s="27"/>
    </row>
    <row r="301" spans="2:10" ht="15">
      <c r="B301" s="25"/>
      <c r="C301" s="26"/>
      <c r="D301" s="26"/>
      <c r="E301" s="27"/>
      <c r="F301" s="3"/>
      <c r="G301" s="27"/>
      <c r="H301" s="26"/>
      <c r="I301" s="27"/>
      <c r="J301" s="27"/>
    </row>
    <row r="302" spans="2:10" ht="15">
      <c r="B302" s="25"/>
      <c r="C302" s="26"/>
      <c r="D302" s="26"/>
      <c r="E302" s="27"/>
      <c r="F302" s="3"/>
      <c r="G302" s="27"/>
      <c r="H302" s="26"/>
      <c r="I302" s="27"/>
      <c r="J302" s="27"/>
    </row>
    <row r="303" spans="2:10" ht="15">
      <c r="B303" s="25"/>
      <c r="C303" s="26"/>
      <c r="D303" s="26"/>
      <c r="E303" s="27"/>
      <c r="F303" s="3"/>
      <c r="G303" s="27"/>
      <c r="H303" s="26"/>
      <c r="I303" s="27"/>
      <c r="J303" s="27"/>
    </row>
    <row r="304" spans="2:10" ht="15">
      <c r="B304" s="25"/>
      <c r="C304" s="26"/>
      <c r="D304" s="26"/>
      <c r="E304" s="27"/>
      <c r="F304" s="3"/>
      <c r="G304" s="27"/>
      <c r="H304" s="26"/>
      <c r="I304" s="27"/>
      <c r="J304" s="27"/>
    </row>
    <row r="305" spans="2:10" ht="15">
      <c r="B305" s="25"/>
      <c r="C305" s="26"/>
      <c r="D305" s="26"/>
      <c r="E305" s="27"/>
      <c r="F305" s="3"/>
      <c r="G305" s="27"/>
      <c r="H305" s="26"/>
      <c r="I305" s="27"/>
      <c r="J305" s="27"/>
    </row>
    <row r="306" spans="2:10" ht="15">
      <c r="B306" s="25"/>
      <c r="C306" s="26"/>
      <c r="D306" s="26"/>
      <c r="E306" s="27"/>
      <c r="F306" s="3"/>
      <c r="G306" s="27"/>
      <c r="H306" s="26"/>
      <c r="I306" s="27"/>
      <c r="J306" s="27"/>
    </row>
    <row r="307" spans="2:10" ht="15">
      <c r="B307" s="25"/>
      <c r="C307" s="26"/>
      <c r="D307" s="26"/>
      <c r="E307" s="27"/>
      <c r="F307" s="3"/>
      <c r="G307" s="27"/>
      <c r="H307" s="26"/>
      <c r="I307" s="27"/>
      <c r="J307" s="27"/>
    </row>
    <row r="308" spans="2:10" ht="15">
      <c r="B308" s="25"/>
      <c r="C308" s="26"/>
      <c r="D308" s="26"/>
      <c r="E308" s="27"/>
      <c r="F308" s="3"/>
      <c r="G308" s="27"/>
      <c r="H308" s="26"/>
      <c r="I308" s="27"/>
      <c r="J308" s="27"/>
    </row>
    <row r="309" spans="2:10" ht="15">
      <c r="B309" s="25"/>
      <c r="C309" s="26"/>
      <c r="D309" s="26"/>
      <c r="E309" s="27"/>
      <c r="F309" s="3"/>
      <c r="G309" s="27"/>
      <c r="H309" s="26"/>
      <c r="I309" s="27"/>
      <c r="J309" s="27"/>
    </row>
    <row r="310" spans="2:10" ht="15">
      <c r="B310" s="25"/>
      <c r="C310" s="26"/>
      <c r="D310" s="26"/>
      <c r="E310" s="27"/>
      <c r="F310" s="3"/>
      <c r="G310" s="27"/>
      <c r="H310" s="26"/>
      <c r="I310" s="27"/>
      <c r="J310" s="27"/>
    </row>
    <row r="311" spans="2:10" ht="15">
      <c r="B311" s="25"/>
      <c r="C311" s="26"/>
      <c r="D311" s="26"/>
      <c r="E311" s="27"/>
      <c r="F311" s="3"/>
      <c r="G311" s="27"/>
      <c r="H311" s="26"/>
      <c r="I311" s="27"/>
      <c r="J311" s="27"/>
    </row>
    <row r="312" spans="2:10" ht="15">
      <c r="B312" s="25"/>
      <c r="C312" s="26"/>
      <c r="D312" s="26"/>
      <c r="E312" s="27"/>
      <c r="F312" s="3"/>
      <c r="G312" s="27"/>
      <c r="H312" s="26"/>
      <c r="I312" s="27"/>
      <c r="J312" s="27"/>
    </row>
    <row r="313" spans="2:10" ht="15">
      <c r="B313" s="25"/>
      <c r="C313" s="26"/>
      <c r="D313" s="26"/>
      <c r="E313" s="27"/>
      <c r="F313" s="3"/>
      <c r="G313" s="27"/>
      <c r="H313" s="26"/>
      <c r="I313" s="27"/>
      <c r="J313" s="27"/>
    </row>
    <row r="314" spans="2:10" ht="15">
      <c r="B314" s="25"/>
      <c r="C314" s="26"/>
      <c r="D314" s="26"/>
      <c r="E314" s="27"/>
      <c r="F314" s="3"/>
      <c r="G314" s="27"/>
      <c r="H314" s="26"/>
      <c r="I314" s="27"/>
      <c r="J314" s="27"/>
    </row>
    <row r="315" spans="2:10" ht="15">
      <c r="B315" s="25"/>
      <c r="C315" s="26"/>
      <c r="D315" s="26"/>
      <c r="E315" s="27"/>
      <c r="F315" s="3"/>
      <c r="G315" s="27"/>
      <c r="H315" s="26"/>
      <c r="I315" s="27"/>
      <c r="J315" s="27"/>
    </row>
    <row r="316" spans="2:10" ht="15">
      <c r="B316" s="25"/>
      <c r="C316" s="26"/>
      <c r="D316" s="26"/>
      <c r="E316" s="27"/>
      <c r="F316" s="3"/>
      <c r="G316" s="27"/>
      <c r="H316" s="26"/>
      <c r="I316" s="27"/>
      <c r="J316" s="27"/>
    </row>
    <row r="317" spans="2:10" ht="15">
      <c r="B317" s="25"/>
      <c r="C317" s="26"/>
      <c r="D317" s="26"/>
      <c r="E317" s="27"/>
      <c r="F317" s="3"/>
      <c r="G317" s="27"/>
      <c r="H317" s="26"/>
      <c r="I317" s="27"/>
      <c r="J317" s="27"/>
    </row>
    <row r="318" spans="2:10" ht="15">
      <c r="B318" s="25"/>
      <c r="C318" s="26"/>
      <c r="D318" s="26"/>
      <c r="E318" s="27"/>
      <c r="F318" s="3"/>
      <c r="G318" s="27"/>
      <c r="H318" s="26"/>
      <c r="I318" s="27"/>
      <c r="J318" s="27"/>
    </row>
    <row r="319" spans="2:10" ht="15">
      <c r="B319" s="25"/>
      <c r="C319" s="26"/>
      <c r="D319" s="26"/>
      <c r="E319" s="27"/>
      <c r="F319" s="3"/>
      <c r="G319" s="27"/>
      <c r="H319" s="26"/>
      <c r="I319" s="27"/>
      <c r="J319" s="27"/>
    </row>
    <row r="320" spans="2:10" ht="15">
      <c r="B320" s="25"/>
      <c r="C320" s="26"/>
      <c r="D320" s="26"/>
      <c r="E320" s="27"/>
      <c r="F320" s="3"/>
      <c r="G320" s="27"/>
      <c r="H320" s="26"/>
      <c r="I320" s="27"/>
      <c r="J320" s="27"/>
    </row>
    <row r="321" spans="2:10" ht="15">
      <c r="B321" s="25"/>
      <c r="C321" s="26"/>
      <c r="D321" s="26"/>
      <c r="E321" s="27"/>
      <c r="F321" s="3"/>
      <c r="G321" s="27"/>
      <c r="H321" s="26"/>
      <c r="I321" s="27"/>
      <c r="J321" s="27"/>
    </row>
    <row r="322" spans="2:10" ht="15">
      <c r="B322" s="25"/>
      <c r="C322" s="26"/>
      <c r="D322" s="26"/>
      <c r="E322" s="27"/>
      <c r="F322" s="3"/>
      <c r="G322" s="27"/>
      <c r="H322" s="26"/>
      <c r="I322" s="27"/>
      <c r="J322" s="27"/>
    </row>
    <row r="323" spans="2:10" ht="15">
      <c r="B323" s="25"/>
      <c r="C323" s="26"/>
      <c r="D323" s="26"/>
      <c r="E323" s="27"/>
      <c r="F323" s="3"/>
      <c r="G323" s="27"/>
      <c r="H323" s="26"/>
      <c r="I323" s="27"/>
      <c r="J323" s="27"/>
    </row>
    <row r="324" spans="2:10" ht="15">
      <c r="B324" s="25"/>
      <c r="C324" s="26"/>
      <c r="D324" s="26"/>
      <c r="E324" s="27"/>
      <c r="F324" s="3"/>
      <c r="G324" s="27"/>
      <c r="H324" s="26"/>
      <c r="I324" s="27"/>
      <c r="J324" s="27"/>
    </row>
    <row r="325" spans="2:10" ht="15">
      <c r="B325" s="25"/>
      <c r="C325" s="26"/>
      <c r="D325" s="26"/>
      <c r="E325" s="27"/>
      <c r="F325" s="3"/>
      <c r="G325" s="27"/>
      <c r="H325" s="26"/>
      <c r="I325" s="27"/>
      <c r="J325" s="27"/>
    </row>
    <row r="326" spans="2:10" ht="15">
      <c r="B326" s="25"/>
      <c r="C326" s="26"/>
      <c r="D326" s="26"/>
      <c r="E326" s="27"/>
      <c r="F326" s="3"/>
      <c r="G326" s="27"/>
      <c r="H326" s="26"/>
      <c r="I326" s="27"/>
      <c r="J326" s="27"/>
    </row>
    <row r="327" spans="2:10" ht="15">
      <c r="B327" s="25"/>
      <c r="C327" s="26"/>
      <c r="D327" s="26"/>
      <c r="E327" s="27"/>
      <c r="F327" s="3"/>
      <c r="G327" s="27"/>
      <c r="H327" s="26"/>
      <c r="I327" s="27"/>
      <c r="J327" s="27"/>
    </row>
    <row r="328" spans="2:10" ht="15">
      <c r="B328" s="25"/>
      <c r="C328" s="26"/>
      <c r="D328" s="26"/>
      <c r="E328" s="27"/>
      <c r="F328" s="3"/>
      <c r="G328" s="27"/>
      <c r="H328" s="26"/>
      <c r="I328" s="27"/>
      <c r="J328" s="27"/>
    </row>
    <row r="329" spans="2:10" ht="15">
      <c r="B329" s="25"/>
      <c r="C329" s="26"/>
      <c r="D329" s="26"/>
      <c r="E329" s="27"/>
      <c r="F329" s="3"/>
      <c r="G329" s="27"/>
      <c r="H329" s="26"/>
      <c r="I329" s="27"/>
      <c r="J329" s="27"/>
    </row>
    <row r="330" spans="2:10" ht="15">
      <c r="B330" s="25"/>
      <c r="C330" s="26"/>
      <c r="D330" s="26"/>
      <c r="E330" s="27"/>
      <c r="F330" s="3"/>
      <c r="G330" s="27"/>
      <c r="H330" s="26"/>
      <c r="I330" s="27"/>
      <c r="J330" s="27"/>
    </row>
    <row r="331" spans="2:10" ht="15">
      <c r="B331" s="25"/>
      <c r="C331" s="26"/>
      <c r="D331" s="26"/>
      <c r="E331" s="27"/>
      <c r="F331" s="3"/>
      <c r="G331" s="27"/>
      <c r="H331" s="26"/>
      <c r="I331" s="27"/>
      <c r="J331" s="27"/>
    </row>
    <row r="332" spans="2:10" ht="15">
      <c r="B332" s="25"/>
      <c r="C332" s="26"/>
      <c r="D332" s="26"/>
      <c r="E332" s="27"/>
      <c r="F332" s="3"/>
      <c r="G332" s="27"/>
      <c r="H332" s="26"/>
      <c r="I332" s="27"/>
      <c r="J332" s="27"/>
    </row>
    <row r="333" spans="2:10" ht="15">
      <c r="B333" s="25"/>
      <c r="C333" s="26"/>
      <c r="D333" s="26"/>
      <c r="E333" s="27"/>
      <c r="F333" s="3"/>
      <c r="G333" s="27"/>
      <c r="H333" s="26"/>
      <c r="I333" s="27"/>
      <c r="J333" s="27"/>
    </row>
    <row r="334" spans="2:10" ht="15">
      <c r="B334" s="25"/>
      <c r="C334" s="26"/>
      <c r="D334" s="26"/>
      <c r="E334" s="27"/>
      <c r="F334" s="3"/>
      <c r="G334" s="27"/>
      <c r="H334" s="26"/>
      <c r="I334" s="27"/>
      <c r="J334" s="27"/>
    </row>
    <row r="335" spans="2:10" ht="15">
      <c r="B335" s="25"/>
      <c r="C335" s="26"/>
      <c r="D335" s="26"/>
      <c r="E335" s="27"/>
      <c r="F335" s="3"/>
      <c r="G335" s="27"/>
      <c r="H335" s="26"/>
      <c r="I335" s="27"/>
      <c r="J335" s="27"/>
    </row>
    <row r="336" spans="2:10" ht="15">
      <c r="B336" s="25"/>
      <c r="C336" s="26"/>
      <c r="D336" s="26"/>
      <c r="E336" s="27"/>
      <c r="F336" s="3"/>
      <c r="G336" s="27"/>
      <c r="H336" s="26"/>
      <c r="I336" s="27"/>
      <c r="J336" s="27"/>
    </row>
    <row r="337" spans="2:10" ht="15">
      <c r="B337" s="25"/>
      <c r="C337" s="26"/>
      <c r="D337" s="26"/>
      <c r="E337" s="27"/>
      <c r="F337" s="3"/>
      <c r="G337" s="27"/>
      <c r="H337" s="26"/>
      <c r="I337" s="27"/>
      <c r="J337" s="27"/>
    </row>
    <row r="338" spans="2:10" ht="15">
      <c r="B338" s="25"/>
      <c r="C338" s="26"/>
      <c r="D338" s="26"/>
      <c r="E338" s="27"/>
      <c r="F338" s="3"/>
      <c r="G338" s="27"/>
      <c r="H338" s="26"/>
      <c r="I338" s="27"/>
      <c r="J338" s="27"/>
    </row>
    <row r="339" spans="2:10" ht="15">
      <c r="B339" s="25"/>
      <c r="C339" s="26"/>
      <c r="D339" s="26"/>
      <c r="E339" s="27"/>
      <c r="F339" s="3"/>
      <c r="G339" s="27"/>
      <c r="H339" s="26"/>
      <c r="I339" s="27"/>
      <c r="J339" s="27"/>
    </row>
    <row r="340" spans="2:10" ht="15">
      <c r="B340" s="25"/>
      <c r="C340" s="26"/>
      <c r="D340" s="26"/>
      <c r="E340" s="27"/>
      <c r="F340" s="3"/>
      <c r="G340" s="27"/>
      <c r="H340" s="26"/>
      <c r="I340" s="27"/>
      <c r="J340" s="27"/>
    </row>
    <row r="341" spans="2:10" ht="15">
      <c r="B341" s="25"/>
      <c r="C341" s="26"/>
      <c r="D341" s="26"/>
      <c r="E341" s="27"/>
      <c r="F341" s="3"/>
      <c r="G341" s="27"/>
      <c r="H341" s="26"/>
      <c r="I341" s="27"/>
      <c r="J341" s="27"/>
    </row>
    <row r="342" spans="2:10" ht="15">
      <c r="B342" s="25"/>
      <c r="C342" s="26"/>
      <c r="D342" s="26"/>
      <c r="E342" s="27"/>
      <c r="F342" s="3"/>
      <c r="G342" s="27"/>
      <c r="H342" s="26"/>
      <c r="I342" s="27"/>
      <c r="J342" s="27"/>
    </row>
    <row r="343" spans="2:10" ht="15">
      <c r="B343" s="25"/>
      <c r="C343" s="26"/>
      <c r="D343" s="26"/>
      <c r="E343" s="27"/>
      <c r="F343" s="3"/>
      <c r="G343" s="27"/>
      <c r="H343" s="26"/>
      <c r="I343" s="27"/>
      <c r="J343" s="27"/>
    </row>
    <row r="344" spans="2:10" ht="15">
      <c r="B344" s="25"/>
      <c r="C344" s="26"/>
      <c r="D344" s="26"/>
      <c r="E344" s="27"/>
      <c r="F344" s="3"/>
      <c r="G344" s="27"/>
      <c r="H344" s="26"/>
      <c r="I344" s="27"/>
      <c r="J344" s="27"/>
    </row>
    <row r="345" spans="2:10" ht="15">
      <c r="B345" s="25"/>
      <c r="C345" s="26"/>
      <c r="D345" s="26"/>
      <c r="E345" s="27"/>
      <c r="F345" s="3"/>
      <c r="G345" s="27"/>
      <c r="H345" s="26"/>
      <c r="I345" s="27"/>
      <c r="J345" s="27"/>
    </row>
    <row r="346" spans="2:10" ht="15">
      <c r="B346" s="25"/>
      <c r="C346" s="26"/>
      <c r="D346" s="26"/>
      <c r="E346" s="27"/>
      <c r="F346" s="3"/>
      <c r="G346" s="27"/>
      <c r="H346" s="26"/>
      <c r="I346" s="27"/>
      <c r="J346" s="27"/>
    </row>
    <row r="347" spans="2:10" ht="15">
      <c r="B347" s="25"/>
      <c r="C347" s="26"/>
      <c r="D347" s="26"/>
      <c r="E347" s="27"/>
      <c r="F347" s="3"/>
      <c r="G347" s="27"/>
      <c r="H347" s="26"/>
      <c r="I347" s="27"/>
      <c r="J347" s="27"/>
    </row>
    <row r="348" spans="2:10" ht="15">
      <c r="B348" s="25"/>
      <c r="C348" s="26"/>
      <c r="D348" s="26"/>
      <c r="E348" s="27"/>
      <c r="F348" s="3"/>
      <c r="G348" s="27"/>
      <c r="H348" s="26"/>
      <c r="I348" s="27"/>
      <c r="J348" s="27"/>
    </row>
    <row r="349" spans="2:10" ht="15">
      <c r="B349" s="25"/>
      <c r="C349" s="26"/>
      <c r="D349" s="26"/>
      <c r="E349" s="27"/>
      <c r="F349" s="3"/>
      <c r="G349" s="27"/>
      <c r="H349" s="26"/>
      <c r="I349" s="27"/>
      <c r="J349" s="27"/>
    </row>
    <row r="350" spans="2:10" ht="15">
      <c r="B350" s="25"/>
      <c r="C350" s="26"/>
      <c r="D350" s="26"/>
      <c r="E350" s="27"/>
      <c r="F350" s="3"/>
      <c r="G350" s="27"/>
      <c r="H350" s="26"/>
      <c r="I350" s="27"/>
      <c r="J350" s="27"/>
    </row>
    <row r="351" spans="2:10" ht="15">
      <c r="B351" s="25"/>
      <c r="C351" s="26"/>
      <c r="D351" s="26"/>
      <c r="E351" s="27"/>
      <c r="F351" s="3"/>
      <c r="G351" s="27"/>
      <c r="H351" s="26"/>
      <c r="I351" s="27"/>
      <c r="J351" s="27"/>
    </row>
    <row r="352" spans="2:10" ht="15">
      <c r="B352" s="25"/>
      <c r="C352" s="26"/>
      <c r="D352" s="26"/>
      <c r="E352" s="27"/>
      <c r="F352" s="3"/>
      <c r="G352" s="27"/>
      <c r="H352" s="26"/>
      <c r="I352" s="27"/>
      <c r="J352" s="27"/>
    </row>
    <row r="353" spans="2:10" ht="15">
      <c r="B353" s="25"/>
      <c r="C353" s="26"/>
      <c r="D353" s="26"/>
      <c r="E353" s="27"/>
      <c r="F353" s="3"/>
      <c r="G353" s="27"/>
      <c r="H353" s="26"/>
      <c r="I353" s="27"/>
      <c r="J353" s="27"/>
    </row>
    <row r="354" spans="2:10" ht="15">
      <c r="B354" s="26"/>
      <c r="C354" s="26"/>
      <c r="D354" s="26"/>
      <c r="E354" s="27"/>
      <c r="F354" s="3"/>
      <c r="G354" s="27"/>
      <c r="H354" s="26"/>
      <c r="I354" s="27"/>
      <c r="J354" s="27"/>
    </row>
  </sheetData>
  <sheetProtection/>
  <mergeCells count="16">
    <mergeCell ref="C9:C11"/>
    <mergeCell ref="B9:B11"/>
    <mergeCell ref="L9:L11"/>
    <mergeCell ref="M9:M11"/>
    <mergeCell ref="D9:D11"/>
    <mergeCell ref="H10:H11"/>
    <mergeCell ref="I10:I11"/>
    <mergeCell ref="J10:J11"/>
    <mergeCell ref="K10:K11"/>
    <mergeCell ref="G9:G11"/>
    <mergeCell ref="E9:E11"/>
    <mergeCell ref="F9:F11"/>
    <mergeCell ref="P9:P11"/>
    <mergeCell ref="O9:O11"/>
    <mergeCell ref="H9:K9"/>
    <mergeCell ref="N9:N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9"/>
  <sheetViews>
    <sheetView zoomScalePageLayoutView="0" workbookViewId="0" topLeftCell="A1">
      <selection activeCell="H8" sqref="H8"/>
    </sheetView>
  </sheetViews>
  <sheetFormatPr defaultColWidth="9.140625" defaultRowHeight="12.75"/>
  <sheetData>
    <row r="1" ht="12.75">
      <c r="A1" s="51" t="s">
        <v>315</v>
      </c>
    </row>
    <row r="2" ht="12.75">
      <c r="A2" s="48" t="s">
        <v>314</v>
      </c>
    </row>
    <row r="3" spans="1:25" ht="12.75">
      <c r="A3" s="52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4"/>
    </row>
    <row r="4" spans="1:27" ht="21">
      <c r="A4" s="55" t="s">
        <v>35</v>
      </c>
      <c r="B4" s="58">
        <v>40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60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9"/>
      <c r="AA4" s="56"/>
    </row>
    <row r="5" spans="1:27" ht="21">
      <c r="A5">
        <v>1</v>
      </c>
      <c r="B5" s="61">
        <v>0.015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60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6"/>
      <c r="AA5" s="57"/>
    </row>
    <row r="6" spans="1:27" ht="21">
      <c r="A6">
        <v>2</v>
      </c>
      <c r="B6" s="61">
        <v>0.021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60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6"/>
      <c r="AA6" s="57"/>
    </row>
    <row r="7" spans="1:27" ht="21">
      <c r="A7">
        <v>3</v>
      </c>
      <c r="B7" s="61">
        <v>0.027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60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6"/>
      <c r="AA7" s="57"/>
    </row>
    <row r="8" spans="1:27" ht="21">
      <c r="A8">
        <v>4</v>
      </c>
      <c r="B8" s="61">
        <v>0.033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6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6"/>
      <c r="AA8" s="57"/>
    </row>
    <row r="9" spans="1:27" ht="21">
      <c r="A9">
        <v>5</v>
      </c>
      <c r="B9" s="61">
        <v>0.039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60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6"/>
      <c r="AA9" s="57"/>
    </row>
    <row r="10" spans="1:27" ht="21">
      <c r="A10">
        <v>6</v>
      </c>
      <c r="B10" s="61">
        <v>0.045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0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6"/>
      <c r="AA10" s="57"/>
    </row>
    <row r="11" spans="1:27" ht="21">
      <c r="A11">
        <v>7</v>
      </c>
      <c r="B11" s="61">
        <v>0.051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60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6"/>
      <c r="AA11" s="57"/>
    </row>
    <row r="12" spans="1:27" ht="21">
      <c r="A12">
        <v>8</v>
      </c>
      <c r="B12" s="61">
        <v>0.057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60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6"/>
      <c r="AA12" s="57"/>
    </row>
    <row r="13" spans="1:27" ht="21">
      <c r="A13">
        <v>9</v>
      </c>
      <c r="B13" s="61">
        <v>0.063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60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6"/>
      <c r="AA13" s="57"/>
    </row>
    <row r="14" spans="1:27" ht="21">
      <c r="A14">
        <v>10</v>
      </c>
      <c r="B14" s="61">
        <v>0.069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60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6"/>
      <c r="AA14" s="57"/>
    </row>
    <row r="15" spans="1:27" ht="21">
      <c r="A15">
        <v>11</v>
      </c>
      <c r="B15" s="61">
        <v>0.075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60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6"/>
      <c r="AA15" s="57"/>
    </row>
    <row r="16" spans="1:27" ht="21">
      <c r="A16">
        <v>12</v>
      </c>
      <c r="B16" s="61">
        <v>0.081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60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6"/>
      <c r="AA16" s="57"/>
    </row>
    <row r="17" spans="1:27" ht="21">
      <c r="A17">
        <v>13</v>
      </c>
      <c r="B17" s="61">
        <v>0.087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0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6"/>
      <c r="AA17" s="57"/>
    </row>
    <row r="18" spans="1:27" ht="21">
      <c r="A18">
        <v>14</v>
      </c>
      <c r="B18" s="61">
        <v>0.093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60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6"/>
      <c r="AA18" s="57"/>
    </row>
    <row r="19" spans="1:27" ht="21">
      <c r="A19">
        <v>15</v>
      </c>
      <c r="B19" s="61">
        <v>0.099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6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6"/>
      <c r="AA19" s="57"/>
    </row>
    <row r="20" spans="1:27" ht="21">
      <c r="A20">
        <v>16</v>
      </c>
      <c r="B20" s="61">
        <v>0.105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60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6"/>
      <c r="AA20" s="57"/>
    </row>
    <row r="21" spans="1:27" ht="21">
      <c r="A21">
        <v>17</v>
      </c>
      <c r="B21" s="61">
        <v>0.111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6"/>
      <c r="AA21" s="57"/>
    </row>
    <row r="22" spans="1:27" ht="21">
      <c r="A22">
        <v>18</v>
      </c>
      <c r="B22" s="61">
        <v>0.117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6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  <c r="AA22" s="57"/>
    </row>
    <row r="23" spans="1:27" ht="21">
      <c r="A23">
        <v>19</v>
      </c>
      <c r="B23" s="61">
        <v>0.123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6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6"/>
      <c r="AA23" s="57"/>
    </row>
    <row r="24" spans="1:27" ht="21">
      <c r="A24">
        <v>20</v>
      </c>
      <c r="B24" s="61">
        <v>0.129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6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6"/>
      <c r="AA24" s="57"/>
    </row>
    <row r="25" spans="1:27" ht="21">
      <c r="A25">
        <v>21</v>
      </c>
      <c r="B25" s="61">
        <v>0.135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6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6"/>
      <c r="AA25" s="57"/>
    </row>
    <row r="26" spans="1:27" ht="21">
      <c r="A26">
        <v>22</v>
      </c>
      <c r="B26" s="61">
        <v>0.141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6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6"/>
      <c r="AA26" s="57"/>
    </row>
    <row r="27" spans="1:27" ht="21">
      <c r="A27">
        <v>23</v>
      </c>
      <c r="B27" s="61">
        <v>0.147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60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6"/>
      <c r="AA27" s="57"/>
    </row>
    <row r="28" spans="1:27" ht="21">
      <c r="A28">
        <v>24</v>
      </c>
      <c r="B28" s="61">
        <v>0.153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60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6"/>
      <c r="AA28" s="57"/>
    </row>
    <row r="29" spans="1:27" ht="21">
      <c r="A29">
        <v>25</v>
      </c>
      <c r="B29" s="61">
        <v>0.159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60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6"/>
      <c r="AA29" s="57"/>
    </row>
    <row r="30" spans="1:27" ht="21">
      <c r="A30">
        <v>26</v>
      </c>
      <c r="B30" s="61">
        <v>0.165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60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6"/>
      <c r="AA30" s="57"/>
    </row>
    <row r="31" spans="1:27" ht="21">
      <c r="A31">
        <v>27</v>
      </c>
      <c r="B31" s="61">
        <v>0.171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60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6"/>
      <c r="AA31" s="57"/>
    </row>
    <row r="32" spans="1:27" ht="21">
      <c r="A32">
        <v>28</v>
      </c>
      <c r="B32" s="61">
        <v>0.177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60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6"/>
      <c r="AA32" s="57"/>
    </row>
    <row r="33" spans="1:27" ht="21">
      <c r="A33">
        <v>29</v>
      </c>
      <c r="B33" s="61">
        <v>0.183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60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6"/>
      <c r="AA33" s="57"/>
    </row>
    <row r="34" spans="1:27" ht="21">
      <c r="A34">
        <v>30</v>
      </c>
      <c r="B34" s="61">
        <v>0.19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60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6"/>
      <c r="AA34" s="57"/>
    </row>
    <row r="35" spans="1:27" ht="21">
      <c r="A35">
        <v>31</v>
      </c>
      <c r="B35" s="61">
        <v>0.196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6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6"/>
      <c r="AA35" s="57"/>
    </row>
    <row r="36" spans="1:27" ht="21">
      <c r="A36">
        <v>32</v>
      </c>
      <c r="B36" s="61">
        <v>0.202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6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6"/>
      <c r="AA36" s="57"/>
    </row>
    <row r="37" spans="1:27" ht="21">
      <c r="A37">
        <v>33</v>
      </c>
      <c r="B37" s="61">
        <v>0.208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6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6"/>
      <c r="AA37" s="57"/>
    </row>
    <row r="38" spans="1:27" ht="21">
      <c r="A38">
        <v>34</v>
      </c>
      <c r="B38" s="61">
        <v>0.214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6"/>
      <c r="AA38" s="57"/>
    </row>
    <row r="39" spans="1:27" ht="21">
      <c r="A39">
        <v>35</v>
      </c>
      <c r="B39" s="61">
        <v>0.221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6"/>
      <c r="AA39" s="57"/>
    </row>
    <row r="40" spans="1:2" ht="12.75">
      <c r="A40">
        <v>36</v>
      </c>
      <c r="B40" s="61">
        <v>0.227</v>
      </c>
    </row>
    <row r="41" spans="1:2" ht="12.75">
      <c r="A41">
        <v>37</v>
      </c>
      <c r="B41" s="61">
        <v>0.233</v>
      </c>
    </row>
    <row r="42" spans="1:2" ht="12.75">
      <c r="A42">
        <v>38</v>
      </c>
      <c r="B42" s="61">
        <v>0.239</v>
      </c>
    </row>
    <row r="43" spans="1:2" ht="12.75">
      <c r="A43">
        <v>39</v>
      </c>
      <c r="B43" s="61">
        <v>0.245</v>
      </c>
    </row>
    <row r="44" spans="1:2" ht="12.75">
      <c r="A44">
        <v>40</v>
      </c>
      <c r="B44" s="61">
        <v>0.252</v>
      </c>
    </row>
    <row r="45" spans="1:2" ht="12.75">
      <c r="A45">
        <v>41</v>
      </c>
      <c r="B45" s="61">
        <v>0.258</v>
      </c>
    </row>
    <row r="46" spans="1:2" ht="12.75">
      <c r="A46">
        <v>42</v>
      </c>
      <c r="B46" s="61">
        <v>0.264</v>
      </c>
    </row>
    <row r="47" spans="1:2" ht="12.75">
      <c r="A47">
        <v>43</v>
      </c>
      <c r="B47" s="61">
        <v>0.27</v>
      </c>
    </row>
    <row r="48" spans="1:2" ht="12.75">
      <c r="A48">
        <v>44</v>
      </c>
      <c r="B48" s="61">
        <v>0.276</v>
      </c>
    </row>
    <row r="49" spans="1:2" ht="12.75">
      <c r="A49">
        <v>45</v>
      </c>
      <c r="B49" s="61">
        <v>0.282</v>
      </c>
    </row>
    <row r="50" spans="1:2" ht="12.75">
      <c r="A50">
        <v>46</v>
      </c>
      <c r="B50" s="61">
        <v>0.289</v>
      </c>
    </row>
    <row r="51" spans="1:2" ht="12.75">
      <c r="A51">
        <v>47</v>
      </c>
      <c r="B51" s="61">
        <v>0.295</v>
      </c>
    </row>
    <row r="52" spans="1:2" ht="12.75">
      <c r="A52">
        <v>48</v>
      </c>
      <c r="B52" s="61">
        <v>0.301</v>
      </c>
    </row>
    <row r="53" spans="1:2" ht="12.75">
      <c r="A53">
        <v>49</v>
      </c>
      <c r="B53" s="61">
        <v>0.307</v>
      </c>
    </row>
    <row r="54" spans="1:2" ht="12.75">
      <c r="A54">
        <v>50</v>
      </c>
      <c r="B54" s="61">
        <v>0.313</v>
      </c>
    </row>
    <row r="55" spans="1:2" ht="12.75">
      <c r="A55">
        <v>51</v>
      </c>
      <c r="B55" s="61">
        <v>0.32</v>
      </c>
    </row>
    <row r="56" spans="1:2" ht="12.75">
      <c r="A56">
        <v>52</v>
      </c>
      <c r="B56" s="61">
        <v>0.326</v>
      </c>
    </row>
    <row r="57" spans="1:2" ht="12.75">
      <c r="A57">
        <v>53</v>
      </c>
      <c r="B57" s="61">
        <v>0.332</v>
      </c>
    </row>
    <row r="58" spans="1:2" ht="12.75">
      <c r="A58">
        <v>54</v>
      </c>
      <c r="B58" s="61">
        <v>0.338</v>
      </c>
    </row>
    <row r="59" spans="1:2" ht="12.75">
      <c r="A59">
        <v>55</v>
      </c>
      <c r="B59" s="61">
        <v>0.344</v>
      </c>
    </row>
    <row r="60" spans="1:2" ht="12.75">
      <c r="A60">
        <v>56</v>
      </c>
      <c r="B60" s="61">
        <v>0.35</v>
      </c>
    </row>
    <row r="61" spans="1:2" ht="12.75">
      <c r="A61">
        <v>57</v>
      </c>
      <c r="B61" s="61">
        <v>0.357</v>
      </c>
    </row>
    <row r="62" spans="1:2" ht="12.75">
      <c r="A62">
        <v>58</v>
      </c>
      <c r="B62" s="61">
        <v>0.363</v>
      </c>
    </row>
    <row r="63" spans="1:2" ht="12.75">
      <c r="A63">
        <v>59</v>
      </c>
      <c r="B63" s="61">
        <v>0.369</v>
      </c>
    </row>
    <row r="64" spans="1:2" ht="12.75">
      <c r="A64">
        <v>60</v>
      </c>
      <c r="B64" s="61">
        <v>0.375</v>
      </c>
    </row>
    <row r="65" spans="1:2" ht="12.75">
      <c r="A65">
        <v>61</v>
      </c>
      <c r="B65" s="61">
        <v>0.381</v>
      </c>
    </row>
    <row r="66" spans="1:2" ht="12.75">
      <c r="A66">
        <v>62</v>
      </c>
      <c r="B66" s="61">
        <v>0.388</v>
      </c>
    </row>
    <row r="67" spans="1:2" ht="12.75">
      <c r="A67">
        <v>63</v>
      </c>
      <c r="B67" s="61">
        <v>0.394</v>
      </c>
    </row>
    <row r="68" spans="1:2" ht="12.75">
      <c r="A68">
        <v>64</v>
      </c>
      <c r="B68" s="61">
        <v>0.4</v>
      </c>
    </row>
    <row r="69" spans="1:2" ht="12.75">
      <c r="A69">
        <v>65</v>
      </c>
      <c r="B69" s="61">
        <v>0.406</v>
      </c>
    </row>
    <row r="70" spans="1:2" ht="12.75">
      <c r="A70">
        <v>66</v>
      </c>
      <c r="B70" s="61">
        <v>0.412</v>
      </c>
    </row>
    <row r="71" spans="1:2" ht="12.75">
      <c r="A71">
        <v>67</v>
      </c>
      <c r="B71" s="61">
        <v>0.418</v>
      </c>
    </row>
    <row r="72" spans="1:2" ht="12.75">
      <c r="A72">
        <v>68</v>
      </c>
      <c r="B72" s="61">
        <v>0.425</v>
      </c>
    </row>
    <row r="73" spans="1:2" ht="12.75">
      <c r="A73">
        <v>69</v>
      </c>
      <c r="B73" s="61">
        <v>0.431</v>
      </c>
    </row>
    <row r="74" spans="1:2" ht="12.75">
      <c r="A74">
        <v>70</v>
      </c>
      <c r="B74" s="61">
        <v>0.437</v>
      </c>
    </row>
    <row r="75" spans="1:2" ht="12.75">
      <c r="A75">
        <v>71</v>
      </c>
      <c r="B75" s="61">
        <v>0.443</v>
      </c>
    </row>
    <row r="76" spans="1:2" ht="12.75">
      <c r="A76">
        <v>72</v>
      </c>
      <c r="B76" s="61">
        <v>0.449</v>
      </c>
    </row>
    <row r="77" spans="1:2" ht="12.75">
      <c r="A77">
        <v>73</v>
      </c>
      <c r="B77" s="61">
        <v>0.458</v>
      </c>
    </row>
    <row r="78" spans="1:2" ht="12.75">
      <c r="A78">
        <v>74</v>
      </c>
      <c r="B78" s="61">
        <v>0.462</v>
      </c>
    </row>
    <row r="79" spans="1:2" ht="12.75">
      <c r="A79">
        <v>75</v>
      </c>
      <c r="B79" s="61">
        <v>0.468</v>
      </c>
    </row>
    <row r="80" spans="1:2" ht="12.75">
      <c r="A80">
        <v>76</v>
      </c>
      <c r="B80" s="61">
        <v>0.474</v>
      </c>
    </row>
    <row r="81" spans="1:2" ht="12.75">
      <c r="A81">
        <v>77</v>
      </c>
      <c r="B81" s="61">
        <v>0.48</v>
      </c>
    </row>
    <row r="82" spans="1:2" ht="12.75">
      <c r="A82">
        <v>78</v>
      </c>
      <c r="B82" s="61">
        <v>0.487</v>
      </c>
    </row>
    <row r="83" spans="1:2" ht="12.75">
      <c r="A83">
        <v>79</v>
      </c>
      <c r="B83" s="61">
        <v>0.493</v>
      </c>
    </row>
    <row r="84" spans="1:2" ht="12.75">
      <c r="A84">
        <v>80</v>
      </c>
      <c r="B84" s="61">
        <v>0.499</v>
      </c>
    </row>
    <row r="85" spans="1:2" ht="12.75">
      <c r="A85">
        <v>81</v>
      </c>
      <c r="B85" s="61">
        <v>0.505</v>
      </c>
    </row>
    <row r="86" spans="1:2" ht="12.75">
      <c r="A86">
        <v>82</v>
      </c>
      <c r="B86" s="61">
        <v>0.551</v>
      </c>
    </row>
    <row r="87" spans="1:2" ht="12.75">
      <c r="A87">
        <v>83</v>
      </c>
      <c r="B87" s="61">
        <v>0.517</v>
      </c>
    </row>
    <row r="88" spans="1:2" ht="12.75">
      <c r="A88">
        <v>84</v>
      </c>
      <c r="B88" s="61">
        <v>0.524</v>
      </c>
    </row>
    <row r="89" spans="1:2" ht="12.75">
      <c r="A89">
        <v>85</v>
      </c>
      <c r="B89" s="61">
        <v>0.53</v>
      </c>
    </row>
    <row r="90" spans="1:2" ht="12.75">
      <c r="A90">
        <v>86</v>
      </c>
      <c r="B90" s="61">
        <v>0.536</v>
      </c>
    </row>
    <row r="91" spans="1:2" ht="12.75">
      <c r="A91">
        <v>87</v>
      </c>
      <c r="B91" s="61">
        <v>0.542</v>
      </c>
    </row>
    <row r="92" spans="1:2" ht="12.75">
      <c r="A92">
        <v>88</v>
      </c>
      <c r="B92" s="61">
        <v>0.548</v>
      </c>
    </row>
    <row r="93" spans="1:2" ht="12.75">
      <c r="A93">
        <v>89</v>
      </c>
      <c r="B93" s="61">
        <v>0.555</v>
      </c>
    </row>
    <row r="94" spans="1:2" ht="12.75">
      <c r="A94">
        <v>90</v>
      </c>
      <c r="B94" s="61">
        <v>0.561</v>
      </c>
    </row>
    <row r="95" spans="1:2" ht="12.75">
      <c r="A95">
        <v>91</v>
      </c>
      <c r="B95" s="61">
        <v>0.567</v>
      </c>
    </row>
    <row r="96" spans="1:2" ht="12.75">
      <c r="A96">
        <v>92</v>
      </c>
      <c r="B96" s="61">
        <v>0.573</v>
      </c>
    </row>
    <row r="97" spans="1:2" ht="12.75">
      <c r="A97">
        <v>93</v>
      </c>
      <c r="B97" s="61">
        <v>0.579</v>
      </c>
    </row>
    <row r="98" spans="1:2" ht="12.75">
      <c r="A98">
        <v>94</v>
      </c>
      <c r="B98" s="61">
        <v>0.585</v>
      </c>
    </row>
    <row r="99" spans="1:2" ht="12.75">
      <c r="A99">
        <v>95</v>
      </c>
      <c r="B99" s="61">
        <v>0.592</v>
      </c>
    </row>
    <row r="100" spans="1:2" ht="12.75">
      <c r="A100">
        <v>96</v>
      </c>
      <c r="B100" s="61">
        <v>0.598</v>
      </c>
    </row>
    <row r="101" spans="1:2" ht="12.75">
      <c r="A101">
        <v>97</v>
      </c>
      <c r="B101" s="61">
        <v>0.604</v>
      </c>
    </row>
    <row r="102" spans="1:2" ht="12.75">
      <c r="A102">
        <v>98</v>
      </c>
      <c r="B102" s="61">
        <v>0.61</v>
      </c>
    </row>
    <row r="103" spans="1:2" ht="12.75">
      <c r="A103">
        <v>99</v>
      </c>
      <c r="B103" s="61">
        <v>0.616</v>
      </c>
    </row>
    <row r="104" spans="1:2" ht="12.75">
      <c r="A104">
        <v>100</v>
      </c>
      <c r="B104" s="61">
        <v>0.623</v>
      </c>
    </row>
    <row r="105" spans="1:2" ht="12.75">
      <c r="A105">
        <v>101</v>
      </c>
      <c r="B105" s="61">
        <v>0.629</v>
      </c>
    </row>
    <row r="106" spans="1:2" ht="12.75">
      <c r="A106">
        <v>102</v>
      </c>
      <c r="B106" s="61">
        <v>0.635</v>
      </c>
    </row>
    <row r="107" spans="1:2" ht="12.75">
      <c r="A107">
        <v>103</v>
      </c>
      <c r="B107" s="61">
        <v>0.641</v>
      </c>
    </row>
    <row r="108" spans="1:2" ht="12.75">
      <c r="A108">
        <v>104</v>
      </c>
      <c r="B108" s="61">
        <v>0.647</v>
      </c>
    </row>
    <row r="109" spans="1:2" ht="12.75">
      <c r="A109">
        <v>105</v>
      </c>
      <c r="B109" s="61">
        <v>0.654</v>
      </c>
    </row>
    <row r="110" spans="1:2" ht="12.75">
      <c r="A110">
        <v>106</v>
      </c>
      <c r="B110" s="61">
        <v>0.66</v>
      </c>
    </row>
    <row r="111" spans="1:2" ht="12.75">
      <c r="A111">
        <v>107</v>
      </c>
      <c r="B111" s="61">
        <v>0.666</v>
      </c>
    </row>
    <row r="112" spans="1:2" ht="12.75">
      <c r="A112">
        <v>108</v>
      </c>
      <c r="B112" s="61">
        <v>0.672</v>
      </c>
    </row>
    <row r="113" spans="1:2" ht="12.75">
      <c r="A113">
        <v>109</v>
      </c>
      <c r="B113" s="61">
        <v>0.678</v>
      </c>
    </row>
    <row r="114" spans="1:2" ht="12.75">
      <c r="A114">
        <v>110</v>
      </c>
      <c r="B114" s="61">
        <v>0.684</v>
      </c>
    </row>
    <row r="115" spans="1:2" ht="12.75">
      <c r="A115">
        <v>111</v>
      </c>
      <c r="B115" s="61">
        <v>0.691</v>
      </c>
    </row>
    <row r="116" spans="1:2" ht="12.75">
      <c r="A116">
        <v>112</v>
      </c>
      <c r="B116" s="61">
        <v>0.697</v>
      </c>
    </row>
    <row r="117" spans="1:2" ht="12.75">
      <c r="A117">
        <v>113</v>
      </c>
      <c r="B117" s="61">
        <v>0.703</v>
      </c>
    </row>
    <row r="118" spans="1:2" ht="12.75">
      <c r="A118">
        <v>114</v>
      </c>
      <c r="B118" s="61">
        <v>0.709</v>
      </c>
    </row>
    <row r="119" spans="1:2" ht="12.75">
      <c r="A119">
        <v>115</v>
      </c>
      <c r="B119" s="61">
        <v>0.715</v>
      </c>
    </row>
    <row r="120" spans="1:2" ht="12.75">
      <c r="A120">
        <v>116</v>
      </c>
      <c r="B120" s="61">
        <v>0.722</v>
      </c>
    </row>
    <row r="121" spans="1:2" ht="12.75">
      <c r="A121">
        <v>117</v>
      </c>
      <c r="B121" s="61">
        <v>0.728</v>
      </c>
    </row>
    <row r="122" spans="1:2" ht="12.75">
      <c r="A122">
        <v>118</v>
      </c>
      <c r="B122" s="61">
        <v>0.734</v>
      </c>
    </row>
    <row r="123" spans="1:2" ht="12.75">
      <c r="A123">
        <v>119</v>
      </c>
      <c r="B123" s="61">
        <v>0.74</v>
      </c>
    </row>
    <row r="124" spans="1:2" ht="12.75">
      <c r="A124">
        <v>120</v>
      </c>
      <c r="B124" s="61">
        <v>0.746</v>
      </c>
    </row>
    <row r="125" spans="1:2" ht="12.75">
      <c r="A125">
        <v>121</v>
      </c>
      <c r="B125" s="61">
        <v>0.752</v>
      </c>
    </row>
    <row r="126" spans="1:2" ht="12.75">
      <c r="A126">
        <v>122</v>
      </c>
      <c r="B126" s="61">
        <v>0.759</v>
      </c>
    </row>
    <row r="127" spans="1:2" ht="12.75">
      <c r="A127">
        <v>123</v>
      </c>
      <c r="B127" s="61">
        <v>0.765</v>
      </c>
    </row>
    <row r="128" spans="1:2" ht="12.75">
      <c r="A128">
        <v>124</v>
      </c>
      <c r="B128" s="61">
        <v>0.771</v>
      </c>
    </row>
    <row r="129" spans="1:2" ht="12.75">
      <c r="A129">
        <v>125</v>
      </c>
      <c r="B129" s="61">
        <v>0.777</v>
      </c>
    </row>
    <row r="130" spans="1:2" ht="12.75">
      <c r="A130">
        <v>126</v>
      </c>
      <c r="B130" s="61">
        <v>0.783</v>
      </c>
    </row>
    <row r="131" spans="1:2" ht="12.75">
      <c r="A131">
        <v>127</v>
      </c>
      <c r="B131" s="61">
        <v>0.79</v>
      </c>
    </row>
    <row r="132" spans="1:2" ht="12.75">
      <c r="A132">
        <v>128</v>
      </c>
      <c r="B132" s="61">
        <v>0.796</v>
      </c>
    </row>
    <row r="133" spans="1:2" ht="12.75">
      <c r="A133">
        <v>129</v>
      </c>
      <c r="B133" s="61">
        <v>0.802</v>
      </c>
    </row>
    <row r="134" spans="1:2" ht="12.75">
      <c r="A134">
        <v>130</v>
      </c>
      <c r="B134" s="61">
        <v>0.808</v>
      </c>
    </row>
    <row r="135" spans="1:2" ht="12.75">
      <c r="A135">
        <v>131</v>
      </c>
      <c r="B135" s="61">
        <v>0.814</v>
      </c>
    </row>
    <row r="136" spans="1:2" ht="12.75">
      <c r="A136">
        <v>132</v>
      </c>
      <c r="B136" s="61">
        <v>0.821</v>
      </c>
    </row>
    <row r="137" spans="1:2" ht="12.75">
      <c r="A137">
        <v>133</v>
      </c>
      <c r="B137" s="61">
        <v>0.827</v>
      </c>
    </row>
    <row r="138" spans="1:2" ht="12.75">
      <c r="A138">
        <v>134</v>
      </c>
      <c r="B138" s="61">
        <v>0.833</v>
      </c>
    </row>
    <row r="139" spans="1:2" ht="12.75">
      <c r="A139">
        <v>135</v>
      </c>
      <c r="B139" s="61">
        <v>0.839</v>
      </c>
    </row>
    <row r="140" spans="1:2" ht="12.75">
      <c r="A140">
        <v>136</v>
      </c>
      <c r="B140" s="61">
        <v>0.845</v>
      </c>
    </row>
    <row r="141" spans="1:2" ht="12.75">
      <c r="A141">
        <v>137</v>
      </c>
      <c r="B141" s="61">
        <v>0.851</v>
      </c>
    </row>
    <row r="142" spans="1:2" ht="12.75">
      <c r="A142">
        <v>138</v>
      </c>
      <c r="B142" s="61">
        <v>0.858</v>
      </c>
    </row>
    <row r="143" spans="1:2" ht="12.75">
      <c r="A143">
        <v>139</v>
      </c>
      <c r="B143" s="61">
        <v>0.864</v>
      </c>
    </row>
    <row r="144" spans="1:2" ht="12.75">
      <c r="A144">
        <v>140</v>
      </c>
      <c r="B144" s="61">
        <v>0.87</v>
      </c>
    </row>
    <row r="145" spans="1:2" ht="12.75">
      <c r="A145">
        <v>141</v>
      </c>
      <c r="B145" s="61">
        <v>0.876</v>
      </c>
    </row>
    <row r="146" spans="1:2" ht="12.75">
      <c r="A146">
        <v>142</v>
      </c>
      <c r="B146" s="61">
        <v>0.882</v>
      </c>
    </row>
    <row r="147" spans="1:2" ht="12.75">
      <c r="A147">
        <v>143</v>
      </c>
      <c r="B147" s="61">
        <v>0.889</v>
      </c>
    </row>
    <row r="148" spans="1:2" ht="12.75">
      <c r="A148">
        <v>144</v>
      </c>
      <c r="B148" s="61">
        <v>0.895</v>
      </c>
    </row>
    <row r="149" spans="1:2" ht="12.75">
      <c r="A149">
        <v>145</v>
      </c>
      <c r="B149" s="61">
        <v>0.901</v>
      </c>
    </row>
    <row r="150" spans="1:2" ht="12.75">
      <c r="A150">
        <v>146</v>
      </c>
      <c r="B150" s="61">
        <v>0.907</v>
      </c>
    </row>
    <row r="151" spans="1:2" ht="12.75">
      <c r="A151">
        <v>147</v>
      </c>
      <c r="B151" s="61">
        <v>0.913</v>
      </c>
    </row>
    <row r="152" spans="1:2" ht="12.75">
      <c r="A152">
        <v>148</v>
      </c>
      <c r="B152" s="61">
        <v>0.919</v>
      </c>
    </row>
    <row r="153" spans="1:2" ht="12.75">
      <c r="A153">
        <v>149</v>
      </c>
      <c r="B153" s="61">
        <v>0.926</v>
      </c>
    </row>
    <row r="154" spans="1:2" ht="12.75">
      <c r="A154">
        <v>150</v>
      </c>
      <c r="B154" s="61">
        <v>0.932</v>
      </c>
    </row>
    <row r="155" spans="1:2" ht="12.75">
      <c r="A155">
        <v>151</v>
      </c>
      <c r="B155" s="61">
        <v>0.938</v>
      </c>
    </row>
    <row r="156" spans="1:2" ht="12.75">
      <c r="A156">
        <v>152</v>
      </c>
      <c r="B156" s="61">
        <v>0.944</v>
      </c>
    </row>
    <row r="157" spans="1:2" ht="12.75">
      <c r="A157">
        <v>153</v>
      </c>
      <c r="B157" s="61">
        <v>0.95</v>
      </c>
    </row>
    <row r="158" spans="1:2" ht="12.75">
      <c r="A158">
        <v>154</v>
      </c>
      <c r="B158" s="61">
        <v>0.957</v>
      </c>
    </row>
    <row r="159" spans="1:2" ht="12.75">
      <c r="A159">
        <v>155</v>
      </c>
      <c r="B159" s="61">
        <v>0.963</v>
      </c>
    </row>
    <row r="160" spans="1:2" ht="12.75">
      <c r="A160">
        <v>156</v>
      </c>
      <c r="B160" s="61">
        <v>0.96896</v>
      </c>
    </row>
    <row r="161" spans="1:2" ht="12.75">
      <c r="A161">
        <v>157</v>
      </c>
      <c r="B161" s="61">
        <v>0.9751449999999999</v>
      </c>
    </row>
    <row r="162" spans="1:2" ht="12.75">
      <c r="A162">
        <v>158</v>
      </c>
      <c r="B162" s="61">
        <v>0.9813299999999999</v>
      </c>
    </row>
    <row r="163" spans="1:2" ht="12.75">
      <c r="A163">
        <v>159</v>
      </c>
      <c r="B163" s="61">
        <v>0.9875150000000001</v>
      </c>
    </row>
    <row r="164" spans="1:2" ht="12.75">
      <c r="A164">
        <v>160</v>
      </c>
      <c r="B164" s="61">
        <v>0.9937</v>
      </c>
    </row>
    <row r="165" spans="1:2" ht="12.75">
      <c r="A165">
        <v>161</v>
      </c>
      <c r="B165" s="61">
        <v>0.999885</v>
      </c>
    </row>
    <row r="166" spans="1:2" ht="12.75">
      <c r="A166">
        <v>162</v>
      </c>
      <c r="B166" s="61">
        <v>1.00607</v>
      </c>
    </row>
    <row r="167" spans="1:2" ht="12.75">
      <c r="A167">
        <v>163</v>
      </c>
      <c r="B167" s="61">
        <v>1.012255</v>
      </c>
    </row>
    <row r="168" spans="1:2" ht="12.75">
      <c r="A168">
        <v>164</v>
      </c>
      <c r="B168" s="61">
        <v>1.01844</v>
      </c>
    </row>
    <row r="169" spans="1:2" ht="12.75">
      <c r="A169">
        <v>165</v>
      </c>
      <c r="B169" s="61">
        <v>1.024625</v>
      </c>
    </row>
    <row r="170" spans="1:2" ht="12.75">
      <c r="A170">
        <v>166</v>
      </c>
      <c r="B170" s="61">
        <v>1.03081</v>
      </c>
    </row>
    <row r="171" spans="1:2" ht="12.75">
      <c r="A171">
        <v>167</v>
      </c>
      <c r="B171" s="61">
        <v>1.0369950000000001</v>
      </c>
    </row>
    <row r="172" spans="1:2" ht="12.75">
      <c r="A172">
        <v>168</v>
      </c>
      <c r="B172" s="61">
        <v>1.04318</v>
      </c>
    </row>
    <row r="173" spans="1:2" ht="12.75">
      <c r="A173">
        <v>169</v>
      </c>
      <c r="B173" s="61">
        <v>1.049365</v>
      </c>
    </row>
    <row r="174" spans="1:2" ht="12.75">
      <c r="A174">
        <v>170</v>
      </c>
      <c r="B174" s="61">
        <v>1.05555</v>
      </c>
    </row>
    <row r="175" spans="1:2" ht="12.75">
      <c r="A175">
        <v>171</v>
      </c>
      <c r="B175" s="61">
        <v>1.0617349999999999</v>
      </c>
    </row>
    <row r="176" spans="1:2" ht="12.75">
      <c r="A176">
        <v>172</v>
      </c>
      <c r="B176" s="61">
        <v>1.0679200000000002</v>
      </c>
    </row>
    <row r="177" spans="1:2" ht="12.75">
      <c r="A177">
        <v>173</v>
      </c>
      <c r="B177" s="61">
        <v>1.074105</v>
      </c>
    </row>
    <row r="178" spans="1:2" ht="12.75">
      <c r="A178">
        <v>174</v>
      </c>
      <c r="B178" s="61">
        <v>1.08029</v>
      </c>
    </row>
    <row r="179" spans="1:2" ht="12.75">
      <c r="A179">
        <v>175</v>
      </c>
      <c r="B179" s="61">
        <v>1.086475</v>
      </c>
    </row>
    <row r="180" spans="1:2" ht="12.75">
      <c r="A180">
        <v>176</v>
      </c>
      <c r="B180" s="61">
        <v>1.09266</v>
      </c>
    </row>
    <row r="181" spans="1:2" ht="12.75">
      <c r="A181">
        <v>177</v>
      </c>
      <c r="B181" s="61">
        <v>1.098845</v>
      </c>
    </row>
    <row r="182" spans="1:2" ht="12.75">
      <c r="A182">
        <v>178</v>
      </c>
      <c r="B182" s="61">
        <v>1.10503</v>
      </c>
    </row>
    <row r="183" spans="1:2" ht="12.75">
      <c r="A183">
        <v>179</v>
      </c>
      <c r="B183" s="61">
        <v>1.111215</v>
      </c>
    </row>
    <row r="184" spans="1:2" ht="12.75">
      <c r="A184">
        <v>180</v>
      </c>
      <c r="B184" s="61">
        <v>1.1174000000000002</v>
      </c>
    </row>
    <row r="185" spans="1:2" ht="12.75">
      <c r="A185">
        <v>181</v>
      </c>
      <c r="B185" s="61">
        <v>1.123585</v>
      </c>
    </row>
    <row r="186" spans="1:2" ht="12.75">
      <c r="A186">
        <v>182</v>
      </c>
      <c r="B186" s="61">
        <v>1.12977</v>
      </c>
    </row>
    <row r="187" spans="1:2" ht="12.75">
      <c r="A187">
        <v>183</v>
      </c>
      <c r="B187" s="61">
        <v>1.135955</v>
      </c>
    </row>
    <row r="188" spans="1:2" ht="12.75">
      <c r="A188">
        <v>184</v>
      </c>
      <c r="B188" s="61">
        <v>1.14214</v>
      </c>
    </row>
    <row r="189" spans="1:2" ht="12.75">
      <c r="A189">
        <v>185</v>
      </c>
      <c r="B189" s="61">
        <v>1.148325</v>
      </c>
    </row>
    <row r="190" spans="1:2" ht="12.75">
      <c r="A190">
        <v>186</v>
      </c>
      <c r="B190" s="61">
        <v>1.1545100000000001</v>
      </c>
    </row>
    <row r="191" spans="1:2" ht="12.75">
      <c r="A191">
        <v>187</v>
      </c>
      <c r="B191" s="61">
        <v>1.160695</v>
      </c>
    </row>
    <row r="192" spans="1:2" ht="12.75">
      <c r="A192">
        <v>188</v>
      </c>
      <c r="B192" s="61">
        <v>1.1668800000000001</v>
      </c>
    </row>
    <row r="193" spans="1:2" ht="12.75">
      <c r="A193">
        <v>189</v>
      </c>
      <c r="B193" s="61">
        <v>1.173065</v>
      </c>
    </row>
    <row r="194" spans="1:2" ht="12.75">
      <c r="A194">
        <v>190</v>
      </c>
      <c r="B194" s="61">
        <v>1.17925</v>
      </c>
    </row>
    <row r="195" spans="1:2" ht="12.75">
      <c r="A195">
        <v>191</v>
      </c>
      <c r="B195" s="61">
        <v>1.185435</v>
      </c>
    </row>
    <row r="196" spans="1:2" ht="12.75">
      <c r="A196">
        <v>192</v>
      </c>
      <c r="B196" s="61">
        <v>1.19162</v>
      </c>
    </row>
    <row r="197" spans="1:2" ht="12.75">
      <c r="A197">
        <v>193</v>
      </c>
      <c r="B197" s="61">
        <v>1.197805</v>
      </c>
    </row>
    <row r="198" spans="1:2" ht="12.75">
      <c r="A198">
        <v>194</v>
      </c>
      <c r="B198" s="61">
        <v>1.2039900000000001</v>
      </c>
    </row>
    <row r="199" spans="1:2" ht="12.75">
      <c r="A199">
        <v>195</v>
      </c>
      <c r="B199" s="61">
        <v>1.210175</v>
      </c>
    </row>
    <row r="200" spans="1:2" ht="12.75">
      <c r="A200">
        <v>196</v>
      </c>
      <c r="B200" s="61">
        <v>1.21636</v>
      </c>
    </row>
    <row r="201" spans="1:2" ht="12.75">
      <c r="A201">
        <v>197</v>
      </c>
      <c r="B201" s="61">
        <v>1.222545</v>
      </c>
    </row>
    <row r="202" spans="1:2" ht="12.75">
      <c r="A202">
        <v>198</v>
      </c>
      <c r="B202" s="61">
        <v>1.2287299999999999</v>
      </c>
    </row>
    <row r="203" spans="1:2" ht="12.75">
      <c r="A203">
        <v>199</v>
      </c>
      <c r="B203" s="61">
        <v>1.2349150000000002</v>
      </c>
    </row>
    <row r="204" spans="1:2" ht="12.75">
      <c r="A204">
        <v>200</v>
      </c>
      <c r="B204" s="61">
        <v>1.2411</v>
      </c>
    </row>
    <row r="205" spans="1:2" ht="12.75">
      <c r="A205">
        <v>201</v>
      </c>
      <c r="B205" s="61">
        <v>1.247285</v>
      </c>
    </row>
    <row r="206" spans="1:2" ht="12.75">
      <c r="A206">
        <v>202</v>
      </c>
      <c r="B206" s="61">
        <v>1.25347</v>
      </c>
    </row>
    <row r="207" spans="1:2" ht="12.75">
      <c r="A207">
        <v>203</v>
      </c>
      <c r="B207" s="61">
        <v>1.259655</v>
      </c>
    </row>
    <row r="208" spans="1:2" ht="12.75">
      <c r="A208">
        <v>204</v>
      </c>
      <c r="B208" s="61">
        <v>1.26584</v>
      </c>
    </row>
    <row r="209" spans="1:2" ht="12.75">
      <c r="A209">
        <v>205</v>
      </c>
      <c r="B209" s="61">
        <v>1.272025</v>
      </c>
    </row>
    <row r="210" spans="1:2" ht="12.75">
      <c r="A210">
        <v>206</v>
      </c>
      <c r="B210" s="61">
        <v>1.27821</v>
      </c>
    </row>
    <row r="211" spans="1:2" ht="12.75">
      <c r="A211">
        <v>207</v>
      </c>
      <c r="B211" s="61">
        <v>1.2843950000000002</v>
      </c>
    </row>
    <row r="212" spans="1:2" ht="12.75">
      <c r="A212">
        <v>208</v>
      </c>
      <c r="B212" s="61">
        <v>1.29058</v>
      </c>
    </row>
    <row r="213" spans="1:2" ht="12.75">
      <c r="A213">
        <v>209</v>
      </c>
      <c r="B213" s="61">
        <v>1.296765</v>
      </c>
    </row>
    <row r="214" spans="1:2" ht="12.75">
      <c r="A214">
        <v>210</v>
      </c>
      <c r="B214" s="61">
        <v>1.30295</v>
      </c>
    </row>
    <row r="215" spans="1:2" ht="12.75">
      <c r="A215">
        <v>211</v>
      </c>
      <c r="B215" s="61">
        <v>1.309135</v>
      </c>
    </row>
    <row r="216" spans="1:2" ht="12.75">
      <c r="A216">
        <v>212</v>
      </c>
      <c r="B216" s="61">
        <v>1.31532</v>
      </c>
    </row>
    <row r="217" spans="1:2" ht="12.75">
      <c r="A217">
        <v>213</v>
      </c>
      <c r="B217" s="61">
        <v>1.3215050000000002</v>
      </c>
    </row>
    <row r="218" spans="1:2" ht="12.75">
      <c r="A218">
        <v>214</v>
      </c>
      <c r="B218" s="61">
        <v>1.32769</v>
      </c>
    </row>
    <row r="219" spans="1:2" ht="12.75">
      <c r="A219">
        <v>215</v>
      </c>
      <c r="B219" s="61">
        <v>1.3338750000000001</v>
      </c>
    </row>
    <row r="220" spans="1:2" ht="12.75">
      <c r="A220">
        <v>216</v>
      </c>
      <c r="B220" s="61">
        <v>1.34006</v>
      </c>
    </row>
    <row r="221" spans="1:2" ht="12.75">
      <c r="A221">
        <v>217</v>
      </c>
      <c r="B221" s="61">
        <v>1.346245</v>
      </c>
    </row>
    <row r="222" spans="1:2" ht="12.75">
      <c r="A222">
        <v>218</v>
      </c>
      <c r="B222" s="61">
        <v>1.35243</v>
      </c>
    </row>
    <row r="223" spans="1:2" ht="12.75">
      <c r="A223">
        <v>219</v>
      </c>
      <c r="B223" s="61">
        <v>1.3586150000000001</v>
      </c>
    </row>
    <row r="224" spans="1:2" ht="12.75">
      <c r="A224">
        <v>220</v>
      </c>
      <c r="B224" s="61">
        <v>1.3648</v>
      </c>
    </row>
    <row r="225" spans="1:2" ht="12.75">
      <c r="A225">
        <v>221</v>
      </c>
      <c r="B225" s="61">
        <v>1.3709850000000001</v>
      </c>
    </row>
    <row r="226" spans="1:2" ht="12.75">
      <c r="A226">
        <v>222</v>
      </c>
      <c r="B226" s="61">
        <v>1.37717</v>
      </c>
    </row>
    <row r="227" spans="1:2" ht="12.75">
      <c r="A227">
        <v>223</v>
      </c>
      <c r="B227" s="61">
        <v>1.3833550000000001</v>
      </c>
    </row>
    <row r="228" spans="1:2" ht="12.75">
      <c r="A228">
        <v>224</v>
      </c>
      <c r="B228" s="61">
        <v>1.38954</v>
      </c>
    </row>
    <row r="229" spans="1:2" ht="12.75">
      <c r="A229">
        <v>225</v>
      </c>
      <c r="B229" s="61">
        <v>1.3957249999999999</v>
      </c>
    </row>
    <row r="230" spans="1:2" ht="12.75">
      <c r="A230">
        <v>226</v>
      </c>
      <c r="B230" s="61">
        <v>1.4019100000000002</v>
      </c>
    </row>
    <row r="231" spans="1:2" ht="12.75">
      <c r="A231">
        <v>227</v>
      </c>
      <c r="B231" s="61">
        <v>1.408095</v>
      </c>
    </row>
    <row r="232" spans="1:2" ht="12.75">
      <c r="A232">
        <v>228</v>
      </c>
      <c r="B232" s="61">
        <v>1.41428</v>
      </c>
    </row>
    <row r="233" spans="1:2" ht="12.75">
      <c r="A233">
        <v>229</v>
      </c>
      <c r="B233" s="61">
        <v>1.420465</v>
      </c>
    </row>
    <row r="234" spans="1:2" ht="12.75">
      <c r="A234">
        <v>230</v>
      </c>
      <c r="B234" s="61">
        <v>1.42665</v>
      </c>
    </row>
    <row r="235" spans="1:2" ht="12.75">
      <c r="A235">
        <v>231</v>
      </c>
      <c r="B235" s="61">
        <v>1.432835</v>
      </c>
    </row>
    <row r="236" spans="1:2" ht="12.75">
      <c r="A236">
        <v>232</v>
      </c>
      <c r="B236" s="61">
        <v>1.43902</v>
      </c>
    </row>
    <row r="237" spans="1:2" ht="12.75">
      <c r="A237">
        <v>233</v>
      </c>
      <c r="B237" s="61">
        <v>1.445205</v>
      </c>
    </row>
    <row r="238" spans="1:2" ht="12.75">
      <c r="A238">
        <v>234</v>
      </c>
      <c r="B238" s="61">
        <v>1.4513900000000002</v>
      </c>
    </row>
    <row r="239" spans="1:2" ht="12.75">
      <c r="A239">
        <v>235</v>
      </c>
      <c r="B239" s="61">
        <v>1.457575</v>
      </c>
    </row>
    <row r="240" spans="1:2" ht="12.75">
      <c r="A240">
        <v>236</v>
      </c>
      <c r="B240" s="61">
        <v>1.46376</v>
      </c>
    </row>
    <row r="241" spans="1:2" ht="12.75">
      <c r="A241">
        <v>237</v>
      </c>
      <c r="B241" s="61">
        <v>1.469945</v>
      </c>
    </row>
    <row r="242" spans="1:2" ht="12.75">
      <c r="A242">
        <v>238</v>
      </c>
      <c r="B242" s="61">
        <v>1.47613</v>
      </c>
    </row>
    <row r="243" spans="1:2" ht="12.75">
      <c r="A243">
        <v>239</v>
      </c>
      <c r="B243" s="61">
        <v>1.482315</v>
      </c>
    </row>
    <row r="244" spans="1:2" ht="12.75">
      <c r="A244">
        <v>240</v>
      </c>
      <c r="B244" s="61">
        <v>1.4885000000000002</v>
      </c>
    </row>
    <row r="245" spans="1:2" ht="12.75">
      <c r="A245">
        <v>241</v>
      </c>
      <c r="B245" s="61">
        <v>1.494685</v>
      </c>
    </row>
    <row r="246" spans="1:2" ht="12.75">
      <c r="A246">
        <v>242</v>
      </c>
      <c r="B246" s="61">
        <v>1.5008700000000001</v>
      </c>
    </row>
    <row r="247" spans="1:2" ht="12.75">
      <c r="A247">
        <v>243</v>
      </c>
      <c r="B247" s="61">
        <v>1.507055</v>
      </c>
    </row>
    <row r="248" spans="1:2" ht="12.75">
      <c r="A248">
        <v>244</v>
      </c>
      <c r="B248" s="61">
        <v>1.51324</v>
      </c>
    </row>
    <row r="249" spans="1:2" ht="12.75">
      <c r="A249">
        <v>245</v>
      </c>
      <c r="B249" s="61">
        <v>1.519425</v>
      </c>
    </row>
    <row r="250" spans="1:2" ht="12.75">
      <c r="A250">
        <v>246</v>
      </c>
      <c r="B250" s="61">
        <v>1.5256100000000001</v>
      </c>
    </row>
    <row r="251" spans="1:2" ht="12.75">
      <c r="A251">
        <v>247</v>
      </c>
      <c r="B251" s="61">
        <v>1.531795</v>
      </c>
    </row>
    <row r="252" spans="1:2" ht="12.75">
      <c r="A252">
        <v>248</v>
      </c>
      <c r="B252" s="61">
        <v>1.5379800000000001</v>
      </c>
    </row>
    <row r="253" spans="1:2" ht="12.75">
      <c r="A253">
        <v>249</v>
      </c>
      <c r="B253" s="61">
        <v>1.544165</v>
      </c>
    </row>
    <row r="254" spans="1:2" ht="12.75">
      <c r="A254">
        <v>250</v>
      </c>
      <c r="B254" s="61">
        <v>1.5503500000000001</v>
      </c>
    </row>
    <row r="255" spans="1:2" ht="12.75">
      <c r="A255">
        <v>251</v>
      </c>
      <c r="B255" s="61">
        <v>1.556535</v>
      </c>
    </row>
    <row r="256" spans="1:2" ht="12.75">
      <c r="A256">
        <v>252</v>
      </c>
      <c r="B256" s="61">
        <v>1.5627199999999999</v>
      </c>
    </row>
    <row r="257" spans="1:2" ht="12.75">
      <c r="A257">
        <v>253</v>
      </c>
      <c r="B257" s="61">
        <v>1.5689050000000002</v>
      </c>
    </row>
    <row r="258" spans="1:2" ht="12.75">
      <c r="A258">
        <v>254</v>
      </c>
      <c r="B258" s="61">
        <v>1.57509</v>
      </c>
    </row>
    <row r="259" spans="1:2" ht="12.75">
      <c r="A259">
        <v>255</v>
      </c>
      <c r="B259" s="61">
        <v>1.581275</v>
      </c>
    </row>
    <row r="260" spans="1:2" ht="12.75">
      <c r="A260">
        <v>256</v>
      </c>
      <c r="B260" s="61">
        <v>1.58746</v>
      </c>
    </row>
    <row r="261" spans="1:2" ht="12.75">
      <c r="A261">
        <v>257</v>
      </c>
      <c r="B261" s="61">
        <v>1.593645</v>
      </c>
    </row>
    <row r="262" spans="1:2" ht="12.75">
      <c r="A262">
        <v>258</v>
      </c>
      <c r="B262" s="61">
        <v>1.59983</v>
      </c>
    </row>
    <row r="263" spans="1:2" ht="12.75">
      <c r="A263">
        <v>259</v>
      </c>
      <c r="B263" s="61">
        <v>1.606015</v>
      </c>
    </row>
    <row r="264" spans="1:2" ht="12.75">
      <c r="A264">
        <v>260</v>
      </c>
      <c r="B264" s="61">
        <v>1.6121999999999999</v>
      </c>
    </row>
    <row r="265" spans="1:2" ht="12.75">
      <c r="A265">
        <v>261</v>
      </c>
      <c r="B265" s="61">
        <v>1.618385</v>
      </c>
    </row>
    <row r="266" spans="1:2" ht="12.75">
      <c r="A266">
        <v>262</v>
      </c>
      <c r="B266" s="61">
        <v>1.6245699999999998</v>
      </c>
    </row>
    <row r="267" spans="1:2" ht="12.75">
      <c r="A267">
        <v>263</v>
      </c>
      <c r="B267" s="61">
        <v>1.6307550000000002</v>
      </c>
    </row>
    <row r="268" spans="1:2" ht="12.75">
      <c r="A268">
        <v>264</v>
      </c>
      <c r="B268" s="61">
        <v>1.6369400000000003</v>
      </c>
    </row>
    <row r="269" spans="1:2" ht="12.75">
      <c r="A269">
        <v>265</v>
      </c>
      <c r="B269" s="61">
        <v>1.6431250000000002</v>
      </c>
    </row>
    <row r="270" spans="1:2" ht="12.75">
      <c r="A270">
        <v>266</v>
      </c>
      <c r="B270" s="61">
        <v>1.64931</v>
      </c>
    </row>
    <row r="271" spans="1:2" ht="12.75">
      <c r="A271">
        <v>267</v>
      </c>
      <c r="B271" s="61">
        <v>1.6554950000000002</v>
      </c>
    </row>
    <row r="272" spans="1:2" ht="12.75">
      <c r="A272">
        <v>268</v>
      </c>
      <c r="B272" s="61">
        <v>1.66168</v>
      </c>
    </row>
    <row r="273" spans="1:2" ht="12.75">
      <c r="A273">
        <v>269</v>
      </c>
      <c r="B273" s="61">
        <v>1.6678650000000002</v>
      </c>
    </row>
    <row r="274" spans="1:2" ht="12.75">
      <c r="A274">
        <v>270</v>
      </c>
      <c r="B274" s="61">
        <v>1.67405</v>
      </c>
    </row>
    <row r="275" spans="1:2" ht="12.75">
      <c r="A275">
        <v>271</v>
      </c>
      <c r="B275" s="61">
        <v>1.680235</v>
      </c>
    </row>
    <row r="276" spans="1:2" ht="12.75">
      <c r="A276">
        <v>272</v>
      </c>
      <c r="B276" s="61">
        <v>1.68642</v>
      </c>
    </row>
    <row r="277" spans="1:2" ht="12.75">
      <c r="A277">
        <v>273</v>
      </c>
      <c r="B277" s="61">
        <v>1.692605</v>
      </c>
    </row>
    <row r="278" spans="1:2" ht="12.75">
      <c r="A278">
        <v>274</v>
      </c>
      <c r="B278" s="61">
        <v>1.69879</v>
      </c>
    </row>
    <row r="279" spans="1:2" ht="12.75">
      <c r="A279">
        <v>275</v>
      </c>
      <c r="B279" s="61">
        <v>1.704975</v>
      </c>
    </row>
    <row r="280" spans="1:2" ht="12.75">
      <c r="A280">
        <v>276</v>
      </c>
      <c r="B280" s="61">
        <v>1.7111599999999998</v>
      </c>
    </row>
    <row r="281" spans="1:2" ht="12.75">
      <c r="A281">
        <v>277</v>
      </c>
      <c r="B281" s="61">
        <v>1.7173450000000001</v>
      </c>
    </row>
    <row r="282" spans="1:2" ht="12.75">
      <c r="A282">
        <v>278</v>
      </c>
      <c r="B282" s="61">
        <v>1.7235300000000002</v>
      </c>
    </row>
    <row r="283" spans="1:2" ht="12.75">
      <c r="A283">
        <v>279</v>
      </c>
      <c r="B283" s="61">
        <v>1.7297150000000001</v>
      </c>
    </row>
    <row r="284" spans="1:2" ht="12.75">
      <c r="A284">
        <v>280</v>
      </c>
      <c r="B284" s="61">
        <v>1.7359000000000002</v>
      </c>
    </row>
    <row r="285" spans="1:2" ht="12.75">
      <c r="A285">
        <v>281</v>
      </c>
      <c r="B285" s="61">
        <v>1.742085</v>
      </c>
    </row>
    <row r="286" spans="1:2" ht="12.75">
      <c r="A286">
        <v>282</v>
      </c>
      <c r="B286" s="61">
        <v>1.74827</v>
      </c>
    </row>
    <row r="287" spans="1:2" ht="12.75">
      <c r="A287">
        <v>283</v>
      </c>
      <c r="B287" s="61">
        <v>1.754455</v>
      </c>
    </row>
    <row r="288" spans="1:2" ht="12.75">
      <c r="A288">
        <v>284</v>
      </c>
      <c r="B288" s="61">
        <v>1.76064</v>
      </c>
    </row>
    <row r="289" spans="1:2" ht="12.75">
      <c r="A289">
        <v>285</v>
      </c>
      <c r="B289" s="61">
        <v>1.766825</v>
      </c>
    </row>
    <row r="290" spans="1:2" ht="12.75">
      <c r="A290">
        <v>286</v>
      </c>
      <c r="B290" s="61">
        <v>1.77301</v>
      </c>
    </row>
    <row r="291" spans="1:2" ht="12.75">
      <c r="A291">
        <v>287</v>
      </c>
      <c r="B291" s="61">
        <v>1.7791949999999999</v>
      </c>
    </row>
    <row r="292" spans="1:2" ht="12.75">
      <c r="A292">
        <v>288</v>
      </c>
      <c r="B292" s="61">
        <v>1.78538</v>
      </c>
    </row>
    <row r="293" spans="1:2" ht="12.75">
      <c r="A293">
        <v>289</v>
      </c>
      <c r="B293" s="61">
        <v>1.7915649999999999</v>
      </c>
    </row>
    <row r="294" spans="1:2" ht="12.75">
      <c r="A294">
        <v>290</v>
      </c>
      <c r="B294" s="61">
        <v>1.7977500000000002</v>
      </c>
    </row>
    <row r="295" spans="1:2" ht="12.75">
      <c r="A295">
        <v>291</v>
      </c>
      <c r="B295" s="61">
        <v>1.8039350000000003</v>
      </c>
    </row>
    <row r="296" spans="1:2" ht="12.75">
      <c r="A296">
        <v>292</v>
      </c>
      <c r="B296" s="61">
        <v>1.8101200000000002</v>
      </c>
    </row>
    <row r="297" spans="1:2" ht="12.75">
      <c r="A297">
        <v>293</v>
      </c>
      <c r="B297" s="61">
        <v>1.816305</v>
      </c>
    </row>
    <row r="298" spans="1:2" ht="12.75">
      <c r="A298">
        <v>294</v>
      </c>
      <c r="B298" s="61">
        <v>1.8224900000000002</v>
      </c>
    </row>
    <row r="299" spans="1:2" ht="12.75">
      <c r="A299">
        <v>295</v>
      </c>
      <c r="B299" s="61">
        <v>1.828675</v>
      </c>
    </row>
    <row r="300" spans="1:2" ht="12.75">
      <c r="A300">
        <v>296</v>
      </c>
      <c r="B300" s="61">
        <v>1.8348600000000002</v>
      </c>
    </row>
    <row r="301" spans="1:2" ht="12.75">
      <c r="A301">
        <v>297</v>
      </c>
      <c r="B301" s="61">
        <v>1.841045</v>
      </c>
    </row>
    <row r="302" spans="1:2" ht="12.75">
      <c r="A302">
        <v>298</v>
      </c>
      <c r="B302" s="61">
        <v>1.84723</v>
      </c>
    </row>
    <row r="303" spans="1:2" ht="12.75">
      <c r="A303">
        <v>299</v>
      </c>
      <c r="B303" s="61">
        <v>1.853415</v>
      </c>
    </row>
    <row r="304" spans="1:2" ht="12.75">
      <c r="A304">
        <v>300</v>
      </c>
      <c r="B304" s="61">
        <v>1.8596</v>
      </c>
    </row>
    <row r="305" spans="1:2" ht="12.75">
      <c r="A305">
        <v>301</v>
      </c>
      <c r="B305" s="61">
        <v>1.865785</v>
      </c>
    </row>
    <row r="306" spans="1:2" ht="12.75">
      <c r="A306">
        <v>302</v>
      </c>
      <c r="B306" s="61">
        <v>1.87197</v>
      </c>
    </row>
    <row r="307" spans="1:2" ht="12.75">
      <c r="A307">
        <v>303</v>
      </c>
      <c r="B307" s="61">
        <v>1.8781549999999998</v>
      </c>
    </row>
    <row r="308" spans="1:2" ht="12.75">
      <c r="A308">
        <v>304</v>
      </c>
      <c r="B308" s="61">
        <v>1.8843400000000001</v>
      </c>
    </row>
    <row r="309" spans="1:2" ht="12.75">
      <c r="A309">
        <v>305</v>
      </c>
      <c r="B309" s="61">
        <v>1.8905250000000002</v>
      </c>
    </row>
    <row r="310" spans="1:2" ht="12.75">
      <c r="A310">
        <v>306</v>
      </c>
      <c r="B310" s="61">
        <v>1.8967100000000001</v>
      </c>
    </row>
    <row r="311" spans="1:2" ht="12.75">
      <c r="A311">
        <v>307</v>
      </c>
      <c r="B311" s="61">
        <v>1.9028950000000002</v>
      </c>
    </row>
    <row r="312" spans="1:2" ht="12.75">
      <c r="A312">
        <v>308</v>
      </c>
      <c r="B312" s="61">
        <v>1.90908</v>
      </c>
    </row>
    <row r="313" spans="1:2" ht="12.75">
      <c r="A313">
        <v>309</v>
      </c>
      <c r="B313" s="61">
        <v>1.915265</v>
      </c>
    </row>
    <row r="314" spans="1:2" ht="12.75">
      <c r="A314">
        <v>310</v>
      </c>
      <c r="B314" s="61">
        <v>1.92145</v>
      </c>
    </row>
    <row r="315" spans="1:2" ht="12.75">
      <c r="A315">
        <v>311</v>
      </c>
      <c r="B315" s="61">
        <v>1.927635</v>
      </c>
    </row>
    <row r="316" spans="1:2" ht="12.75">
      <c r="A316">
        <v>312</v>
      </c>
      <c r="B316" s="61">
        <v>1.93382</v>
      </c>
    </row>
    <row r="317" spans="1:2" ht="12.75">
      <c r="A317">
        <v>313</v>
      </c>
      <c r="B317" s="61">
        <v>1.940005</v>
      </c>
    </row>
    <row r="318" spans="1:2" ht="12.75">
      <c r="A318">
        <v>314</v>
      </c>
      <c r="B318" s="61">
        <v>1.9461899999999999</v>
      </c>
    </row>
    <row r="319" spans="1:2" ht="12.75">
      <c r="A319">
        <v>315</v>
      </c>
      <c r="B319" s="61">
        <v>1.952375</v>
      </c>
    </row>
    <row r="320" spans="1:2" ht="12.75">
      <c r="A320">
        <v>316</v>
      </c>
      <c r="B320" s="61">
        <v>1.9585599999999999</v>
      </c>
    </row>
    <row r="321" spans="1:2" ht="12.75">
      <c r="A321">
        <v>317</v>
      </c>
      <c r="B321" s="61">
        <v>1.9647450000000002</v>
      </c>
    </row>
    <row r="322" spans="1:2" ht="12.75">
      <c r="A322">
        <v>318</v>
      </c>
      <c r="B322" s="61">
        <v>1.9709300000000003</v>
      </c>
    </row>
    <row r="323" spans="1:2" ht="12.75">
      <c r="A323">
        <v>319</v>
      </c>
      <c r="B323" s="61">
        <v>1.9771150000000002</v>
      </c>
    </row>
    <row r="324" spans="1:2" ht="12.75">
      <c r="A324">
        <v>320</v>
      </c>
      <c r="B324" s="61">
        <v>1.9833</v>
      </c>
    </row>
    <row r="325" spans="1:2" ht="12.75">
      <c r="A325">
        <v>321</v>
      </c>
      <c r="B325" s="61">
        <v>1.9894850000000002</v>
      </c>
    </row>
    <row r="326" spans="1:2" ht="12.75">
      <c r="A326">
        <v>322</v>
      </c>
      <c r="B326" s="61">
        <v>1.99567</v>
      </c>
    </row>
    <row r="327" spans="1:2" ht="12.75">
      <c r="A327">
        <v>323</v>
      </c>
      <c r="B327" s="61">
        <v>2.0018550000000004</v>
      </c>
    </row>
    <row r="328" spans="1:2" ht="12.75">
      <c r="A328">
        <v>324</v>
      </c>
      <c r="B328" s="61">
        <v>2.0080400000000003</v>
      </c>
    </row>
    <row r="329" spans="1:2" ht="12.75">
      <c r="A329">
        <v>325</v>
      </c>
      <c r="B329" s="61">
        <v>2.014225</v>
      </c>
    </row>
    <row r="330" spans="1:2" ht="12.75">
      <c r="A330">
        <v>326</v>
      </c>
      <c r="B330" s="61">
        <v>2.02041</v>
      </c>
    </row>
    <row r="331" spans="1:2" ht="12.75">
      <c r="A331">
        <v>327</v>
      </c>
      <c r="B331" s="61">
        <v>2.0265950000000004</v>
      </c>
    </row>
    <row r="332" spans="1:2" ht="12.75">
      <c r="A332">
        <v>328</v>
      </c>
      <c r="B332" s="61">
        <v>2.0327800000000003</v>
      </c>
    </row>
    <row r="333" spans="1:2" ht="12.75">
      <c r="A333">
        <v>329</v>
      </c>
      <c r="B333" s="61">
        <v>2.038965</v>
      </c>
    </row>
    <row r="334" spans="1:2" ht="12.75">
      <c r="A334">
        <v>330</v>
      </c>
      <c r="B334" s="61">
        <v>2.04515</v>
      </c>
    </row>
    <row r="335" spans="1:2" ht="12.75">
      <c r="A335">
        <v>331</v>
      </c>
      <c r="B335" s="61">
        <v>2.0513350000000004</v>
      </c>
    </row>
    <row r="336" spans="1:2" ht="12.75">
      <c r="A336">
        <v>332</v>
      </c>
      <c r="B336" s="61">
        <v>2.0575200000000002</v>
      </c>
    </row>
    <row r="337" spans="1:2" ht="12.75">
      <c r="A337">
        <v>333</v>
      </c>
      <c r="B337" s="61">
        <v>2.0637050000000006</v>
      </c>
    </row>
    <row r="338" spans="1:2" ht="12.75">
      <c r="A338">
        <v>334</v>
      </c>
      <c r="B338" s="61">
        <v>2.0698900000000005</v>
      </c>
    </row>
    <row r="339" spans="1:2" ht="12.75">
      <c r="A339">
        <v>335</v>
      </c>
      <c r="B339" s="61">
        <v>2.0760750000000003</v>
      </c>
    </row>
    <row r="340" spans="1:2" ht="12.75">
      <c r="A340">
        <v>336</v>
      </c>
      <c r="B340" s="61">
        <v>2.08226</v>
      </c>
    </row>
    <row r="341" spans="1:2" ht="12.75">
      <c r="A341">
        <v>337</v>
      </c>
      <c r="B341" s="61">
        <v>2.088445</v>
      </c>
    </row>
    <row r="342" spans="1:2" ht="12.75">
      <c r="A342">
        <v>338</v>
      </c>
      <c r="B342" s="61">
        <v>2.0946300000000004</v>
      </c>
    </row>
    <row r="343" spans="1:2" ht="12.75">
      <c r="A343">
        <v>339</v>
      </c>
      <c r="B343" s="61">
        <v>2.1008150000000003</v>
      </c>
    </row>
    <row r="344" spans="1:2" ht="12.75">
      <c r="A344">
        <v>340</v>
      </c>
      <c r="B344" s="61">
        <v>2.107</v>
      </c>
    </row>
    <row r="345" spans="1:2" ht="12.75">
      <c r="A345">
        <v>341</v>
      </c>
      <c r="B345" s="61">
        <v>2.113185</v>
      </c>
    </row>
    <row r="346" spans="1:2" ht="12.75">
      <c r="A346">
        <v>342</v>
      </c>
      <c r="B346" s="61">
        <v>2.11937</v>
      </c>
    </row>
    <row r="347" spans="1:2" ht="12.75">
      <c r="A347">
        <v>343</v>
      </c>
      <c r="B347" s="61">
        <v>2.1255550000000003</v>
      </c>
    </row>
    <row r="348" spans="1:2" ht="12.75">
      <c r="A348">
        <v>344</v>
      </c>
      <c r="B348" s="61">
        <v>2.1317400000000006</v>
      </c>
    </row>
    <row r="349" spans="1:2" ht="12.75">
      <c r="A349">
        <v>345</v>
      </c>
      <c r="B349" s="61">
        <v>2.1379250000000005</v>
      </c>
    </row>
    <row r="350" spans="1:2" ht="12.75">
      <c r="A350">
        <v>346</v>
      </c>
      <c r="B350" s="61">
        <v>2.1441100000000004</v>
      </c>
    </row>
    <row r="351" spans="1:2" ht="12.75">
      <c r="A351">
        <v>347</v>
      </c>
      <c r="B351" s="61">
        <v>2.1502950000000003</v>
      </c>
    </row>
    <row r="352" spans="1:2" ht="12.75">
      <c r="A352">
        <v>348</v>
      </c>
      <c r="B352" s="61">
        <v>2.15648</v>
      </c>
    </row>
    <row r="353" spans="1:2" ht="12.75">
      <c r="A353">
        <v>349</v>
      </c>
      <c r="B353" s="61">
        <v>2.1626650000000005</v>
      </c>
    </row>
    <row r="354" spans="1:2" ht="12.75">
      <c r="A354">
        <v>350</v>
      </c>
      <c r="B354" s="61">
        <v>2.1688500000000004</v>
      </c>
    </row>
    <row r="355" spans="1:2" ht="12.75">
      <c r="A355">
        <v>351</v>
      </c>
      <c r="B355" s="61">
        <v>2.1750350000000003</v>
      </c>
    </row>
    <row r="356" spans="1:2" ht="12.75">
      <c r="A356">
        <v>352</v>
      </c>
      <c r="B356" s="61">
        <v>2.18122</v>
      </c>
    </row>
    <row r="357" spans="1:2" ht="12.75">
      <c r="A357">
        <v>353</v>
      </c>
      <c r="B357" s="61">
        <v>2.187405</v>
      </c>
    </row>
    <row r="358" spans="1:2" ht="12.75">
      <c r="A358">
        <v>354</v>
      </c>
      <c r="B358" s="61">
        <v>2.1935900000000004</v>
      </c>
    </row>
    <row r="359" spans="1:2" ht="12.75">
      <c r="A359">
        <v>355</v>
      </c>
      <c r="B359" s="61">
        <v>2.1997750000000003</v>
      </c>
    </row>
    <row r="360" spans="1:2" ht="12.75">
      <c r="A360">
        <v>356</v>
      </c>
      <c r="B360" s="61">
        <v>2.20596</v>
      </c>
    </row>
    <row r="361" spans="1:2" ht="12.75">
      <c r="A361">
        <v>357</v>
      </c>
      <c r="B361" s="61">
        <v>2.212145</v>
      </c>
    </row>
    <row r="362" spans="1:2" ht="12.75">
      <c r="A362">
        <v>358</v>
      </c>
      <c r="B362" s="61">
        <v>2.2183300000000004</v>
      </c>
    </row>
    <row r="363" spans="1:2" ht="12.75">
      <c r="A363">
        <v>359</v>
      </c>
      <c r="B363" s="61">
        <v>2.2245150000000002</v>
      </c>
    </row>
    <row r="364" spans="1:2" ht="12.75">
      <c r="A364">
        <v>360</v>
      </c>
      <c r="B364" s="61">
        <v>2.2307000000000006</v>
      </c>
    </row>
    <row r="365" spans="1:2" ht="12.75">
      <c r="A365">
        <v>361</v>
      </c>
      <c r="B365" s="61">
        <v>2.2368850000000005</v>
      </c>
    </row>
    <row r="366" spans="1:2" ht="12.75">
      <c r="A366">
        <v>362</v>
      </c>
      <c r="B366" s="61">
        <v>2.2430700000000003</v>
      </c>
    </row>
    <row r="367" spans="1:2" ht="12.75">
      <c r="A367">
        <v>363</v>
      </c>
      <c r="B367" s="61">
        <v>2.2492550000000002</v>
      </c>
    </row>
    <row r="368" spans="1:2" ht="12.75">
      <c r="A368">
        <v>364</v>
      </c>
      <c r="B368" s="61">
        <v>2.25544</v>
      </c>
    </row>
    <row r="369" spans="1:2" ht="12.75">
      <c r="A369">
        <v>365</v>
      </c>
      <c r="B369" s="61">
        <v>2.2616250000000004</v>
      </c>
    </row>
    <row r="370" spans="1:2" ht="12.75">
      <c r="A370">
        <v>366</v>
      </c>
      <c r="B370" s="61">
        <v>2.2678100000000003</v>
      </c>
    </row>
    <row r="371" spans="1:2" ht="12.75">
      <c r="A371">
        <v>367</v>
      </c>
      <c r="B371" s="61">
        <v>2.273995</v>
      </c>
    </row>
    <row r="372" spans="1:2" ht="12.75">
      <c r="A372">
        <v>368</v>
      </c>
      <c r="B372" s="61">
        <v>2.28018</v>
      </c>
    </row>
    <row r="373" spans="1:2" ht="12.75">
      <c r="A373">
        <v>369</v>
      </c>
      <c r="B373" s="61">
        <v>2.286365</v>
      </c>
    </row>
    <row r="374" spans="1:2" ht="12.75">
      <c r="A374">
        <v>370</v>
      </c>
      <c r="B374" s="61">
        <v>2.2925500000000003</v>
      </c>
    </row>
    <row r="375" spans="1:2" ht="12.75">
      <c r="A375">
        <v>371</v>
      </c>
      <c r="B375" s="61">
        <v>2.2987350000000006</v>
      </c>
    </row>
    <row r="376" spans="1:2" ht="12.75">
      <c r="A376">
        <v>372</v>
      </c>
      <c r="B376" s="61">
        <v>2.3049200000000005</v>
      </c>
    </row>
    <row r="377" spans="1:2" ht="12.75">
      <c r="A377">
        <v>373</v>
      </c>
      <c r="B377" s="61">
        <v>2.3111050000000004</v>
      </c>
    </row>
    <row r="378" spans="1:2" ht="12.75">
      <c r="A378">
        <v>374</v>
      </c>
      <c r="B378" s="61">
        <v>2.3172900000000003</v>
      </c>
    </row>
    <row r="379" spans="1:2" ht="12.75">
      <c r="A379">
        <v>375</v>
      </c>
      <c r="B379" s="61">
        <v>2.323475</v>
      </c>
    </row>
    <row r="380" spans="1:2" ht="12.75">
      <c r="A380">
        <v>376</v>
      </c>
      <c r="B380" s="61">
        <v>2.3296600000000005</v>
      </c>
    </row>
    <row r="381" spans="1:2" ht="12.75">
      <c r="A381">
        <v>377</v>
      </c>
      <c r="B381" s="61">
        <v>2.3358450000000004</v>
      </c>
    </row>
    <row r="382" spans="1:2" ht="12.75">
      <c r="A382">
        <v>378</v>
      </c>
      <c r="B382" s="61">
        <v>2.3420300000000003</v>
      </c>
    </row>
    <row r="383" spans="1:2" ht="12.75">
      <c r="A383">
        <v>379</v>
      </c>
      <c r="B383" s="61">
        <v>2.348215</v>
      </c>
    </row>
    <row r="384" spans="1:2" ht="12.75">
      <c r="A384">
        <v>380</v>
      </c>
      <c r="B384" s="61">
        <v>2.3544</v>
      </c>
    </row>
    <row r="385" spans="1:2" ht="12.75">
      <c r="A385">
        <v>381</v>
      </c>
      <c r="B385" s="61">
        <v>2.3605850000000004</v>
      </c>
    </row>
    <row r="386" spans="1:2" ht="12.75">
      <c r="A386">
        <v>382</v>
      </c>
      <c r="B386" s="61">
        <v>2.3667700000000003</v>
      </c>
    </row>
    <row r="387" spans="1:2" ht="12.75">
      <c r="A387">
        <v>383</v>
      </c>
      <c r="B387" s="61">
        <v>2.372955</v>
      </c>
    </row>
    <row r="388" spans="1:2" ht="12.75">
      <c r="A388">
        <v>384</v>
      </c>
      <c r="B388" s="61">
        <v>2.37914</v>
      </c>
    </row>
    <row r="389" spans="1:2" ht="12.75">
      <c r="A389">
        <v>385</v>
      </c>
      <c r="B389" s="61">
        <v>2.3853250000000004</v>
      </c>
    </row>
    <row r="390" spans="1:2" ht="12.75">
      <c r="A390">
        <v>386</v>
      </c>
      <c r="B390" s="61">
        <v>2.3915100000000002</v>
      </c>
    </row>
    <row r="391" spans="1:2" ht="12.75">
      <c r="A391">
        <v>387</v>
      </c>
      <c r="B391" s="61">
        <v>2.3976950000000006</v>
      </c>
    </row>
    <row r="392" spans="1:2" ht="12.75">
      <c r="A392">
        <v>388</v>
      </c>
      <c r="B392" s="61">
        <v>2.4038800000000005</v>
      </c>
    </row>
    <row r="393" spans="1:2" ht="12.75">
      <c r="A393">
        <v>389</v>
      </c>
      <c r="B393" s="61">
        <v>2.4100650000000003</v>
      </c>
    </row>
    <row r="394" spans="1:2" ht="12.75">
      <c r="A394">
        <v>390</v>
      </c>
      <c r="B394" s="61">
        <v>2.4162500000000002</v>
      </c>
    </row>
    <row r="395" spans="1:2" ht="12.75">
      <c r="A395">
        <v>391</v>
      </c>
      <c r="B395" s="61">
        <v>2.422435</v>
      </c>
    </row>
    <row r="396" spans="1:2" ht="12.75">
      <c r="A396">
        <v>392</v>
      </c>
      <c r="B396" s="61">
        <v>2.4286200000000004</v>
      </c>
    </row>
    <row r="397" spans="1:2" ht="12.75">
      <c r="A397">
        <v>393</v>
      </c>
      <c r="B397" s="61">
        <v>2.4348050000000003</v>
      </c>
    </row>
    <row r="398" spans="1:2" ht="12.75">
      <c r="A398">
        <v>394</v>
      </c>
      <c r="B398" s="61">
        <v>2.44099</v>
      </c>
    </row>
    <row r="399" spans="1:2" ht="12.75">
      <c r="A399">
        <v>395</v>
      </c>
      <c r="B399" s="61">
        <v>2.447175</v>
      </c>
    </row>
    <row r="400" spans="1:2" ht="12.75">
      <c r="A400">
        <v>396</v>
      </c>
      <c r="B400" s="61">
        <v>2.45336</v>
      </c>
    </row>
    <row r="401" spans="1:2" ht="12.75">
      <c r="A401">
        <v>397</v>
      </c>
      <c r="B401" s="61">
        <v>2.4595450000000003</v>
      </c>
    </row>
    <row r="402" spans="1:2" ht="12.75">
      <c r="A402">
        <v>398</v>
      </c>
      <c r="B402" s="61">
        <v>2.4657300000000006</v>
      </c>
    </row>
    <row r="403" spans="1:2" ht="12.75">
      <c r="A403">
        <v>399</v>
      </c>
      <c r="B403" s="61">
        <v>2.4719150000000005</v>
      </c>
    </row>
    <row r="404" spans="1:2" ht="12.75">
      <c r="A404">
        <v>400</v>
      </c>
      <c r="B404" s="61">
        <v>2.4781000000000004</v>
      </c>
    </row>
    <row r="405" spans="1:2" ht="12.75">
      <c r="A405">
        <v>401</v>
      </c>
      <c r="B405" s="61">
        <v>2.4842850000000003</v>
      </c>
    </row>
    <row r="406" spans="1:2" ht="12.75">
      <c r="A406">
        <v>402</v>
      </c>
      <c r="B406" s="61">
        <v>2.49047</v>
      </c>
    </row>
    <row r="407" spans="1:2" ht="12.75">
      <c r="A407">
        <v>403</v>
      </c>
      <c r="B407" s="61">
        <v>2.4966550000000005</v>
      </c>
    </row>
    <row r="408" spans="1:2" ht="12.75">
      <c r="A408">
        <v>404</v>
      </c>
      <c r="B408" s="61">
        <v>2.5028400000000004</v>
      </c>
    </row>
    <row r="409" spans="1:2" ht="12.75">
      <c r="A409">
        <v>405</v>
      </c>
      <c r="B409" s="61">
        <v>2.5090250000000003</v>
      </c>
    </row>
    <row r="410" spans="1:2" ht="12.75">
      <c r="A410">
        <v>406</v>
      </c>
      <c r="B410" s="61">
        <v>2.51521</v>
      </c>
    </row>
    <row r="411" spans="1:2" ht="12.75">
      <c r="A411">
        <v>407</v>
      </c>
      <c r="B411" s="61">
        <v>2.521395</v>
      </c>
    </row>
    <row r="412" spans="1:2" ht="12.75">
      <c r="A412">
        <v>408</v>
      </c>
      <c r="B412" s="61">
        <v>2.5275800000000004</v>
      </c>
    </row>
    <row r="413" spans="1:2" ht="12.75">
      <c r="A413">
        <v>409</v>
      </c>
      <c r="B413" s="61">
        <v>2.5337650000000003</v>
      </c>
    </row>
    <row r="414" spans="1:2" ht="12.75">
      <c r="A414">
        <v>410</v>
      </c>
      <c r="B414" s="61">
        <v>2.53995</v>
      </c>
    </row>
    <row r="415" spans="1:2" ht="12.75">
      <c r="A415">
        <v>411</v>
      </c>
      <c r="B415" s="61">
        <v>2.5461350000000005</v>
      </c>
    </row>
    <row r="416" spans="1:2" ht="12.75">
      <c r="A416">
        <v>412</v>
      </c>
      <c r="B416" s="61">
        <v>2.5523200000000004</v>
      </c>
    </row>
    <row r="417" spans="1:2" ht="12.75">
      <c r="A417">
        <v>413</v>
      </c>
      <c r="B417" s="61">
        <v>2.5585050000000003</v>
      </c>
    </row>
    <row r="418" spans="1:2" ht="12.75">
      <c r="A418">
        <v>414</v>
      </c>
      <c r="B418" s="61">
        <v>2.5646900000000006</v>
      </c>
    </row>
    <row r="419" spans="1:2" ht="12.75">
      <c r="A419">
        <v>415</v>
      </c>
      <c r="B419" s="61">
        <v>2.5708750000000005</v>
      </c>
    </row>
    <row r="420" spans="1:2" ht="12.75">
      <c r="A420">
        <v>416</v>
      </c>
      <c r="B420" s="61">
        <v>2.5770600000000004</v>
      </c>
    </row>
    <row r="421" spans="1:2" ht="12.75">
      <c r="A421">
        <v>417</v>
      </c>
      <c r="B421" s="61">
        <v>2.5832450000000002</v>
      </c>
    </row>
    <row r="422" spans="1:2" ht="12.75">
      <c r="A422">
        <v>418</v>
      </c>
      <c r="B422" s="61">
        <v>2.58943</v>
      </c>
    </row>
    <row r="423" spans="1:2" ht="12.75">
      <c r="A423">
        <v>419</v>
      </c>
      <c r="B423" s="61">
        <v>2.5956150000000004</v>
      </c>
    </row>
    <row r="424" spans="1:2" ht="12.75">
      <c r="A424">
        <v>420</v>
      </c>
      <c r="B424" s="61">
        <v>2.6018000000000003</v>
      </c>
    </row>
    <row r="425" spans="1:2" ht="12.75">
      <c r="A425">
        <v>421</v>
      </c>
      <c r="B425" s="61">
        <v>2.607985</v>
      </c>
    </row>
    <row r="426" spans="1:2" ht="12.75">
      <c r="A426">
        <v>422</v>
      </c>
      <c r="B426" s="61">
        <v>2.61417</v>
      </c>
    </row>
    <row r="427" spans="1:2" ht="12.75">
      <c r="A427">
        <v>423</v>
      </c>
      <c r="B427" s="61">
        <v>2.620355</v>
      </c>
    </row>
    <row r="428" spans="1:2" ht="12.75">
      <c r="A428">
        <v>424</v>
      </c>
      <c r="B428" s="61">
        <v>2.6265400000000003</v>
      </c>
    </row>
    <row r="429" spans="1:2" ht="12.75">
      <c r="A429">
        <v>425</v>
      </c>
      <c r="B429" s="61">
        <v>2.6327250000000006</v>
      </c>
    </row>
    <row r="430" spans="1:2" ht="12.75">
      <c r="A430">
        <v>426</v>
      </c>
      <c r="B430" s="61">
        <v>2.6389100000000005</v>
      </c>
    </row>
    <row r="431" spans="1:2" ht="12.75">
      <c r="A431">
        <v>427</v>
      </c>
      <c r="B431" s="61">
        <v>2.6450950000000004</v>
      </c>
    </row>
    <row r="432" spans="1:2" ht="12.75">
      <c r="A432">
        <v>428</v>
      </c>
      <c r="B432" s="61">
        <v>2.6512800000000003</v>
      </c>
    </row>
    <row r="433" spans="1:2" ht="12.75">
      <c r="A433">
        <v>429</v>
      </c>
      <c r="B433" s="61">
        <v>2.657465</v>
      </c>
    </row>
    <row r="434" spans="1:2" ht="12.75">
      <c r="A434">
        <v>430</v>
      </c>
      <c r="B434" s="61">
        <v>2.6636500000000005</v>
      </c>
    </row>
    <row r="435" spans="1:2" ht="12.75">
      <c r="A435">
        <v>431</v>
      </c>
      <c r="B435" s="61">
        <v>2.6698350000000004</v>
      </c>
    </row>
    <row r="436" spans="1:2" ht="12.75">
      <c r="A436">
        <v>432</v>
      </c>
      <c r="B436" s="61">
        <v>2.6760200000000003</v>
      </c>
    </row>
    <row r="437" spans="1:2" ht="12.75">
      <c r="A437">
        <v>433</v>
      </c>
      <c r="B437" s="61">
        <v>2.682205</v>
      </c>
    </row>
    <row r="438" spans="1:2" ht="12.75">
      <c r="A438">
        <v>434</v>
      </c>
      <c r="B438" s="61">
        <v>2.68839</v>
      </c>
    </row>
    <row r="439" spans="1:2" ht="12.75">
      <c r="A439">
        <v>435</v>
      </c>
      <c r="B439" s="61">
        <v>2.6945750000000004</v>
      </c>
    </row>
    <row r="440" spans="1:2" ht="12.75">
      <c r="A440">
        <v>436</v>
      </c>
      <c r="B440" s="61">
        <v>2.7007600000000003</v>
      </c>
    </row>
    <row r="441" spans="1:2" ht="12.75">
      <c r="A441">
        <v>437</v>
      </c>
      <c r="B441" s="61">
        <v>2.706945</v>
      </c>
    </row>
    <row r="442" spans="1:2" ht="12.75">
      <c r="A442">
        <v>438</v>
      </c>
      <c r="B442" s="61">
        <v>2.7131300000000005</v>
      </c>
    </row>
    <row r="443" spans="1:2" ht="12.75">
      <c r="A443">
        <v>439</v>
      </c>
      <c r="B443" s="61">
        <v>2.7193150000000004</v>
      </c>
    </row>
    <row r="444" spans="1:2" ht="12.75">
      <c r="A444">
        <v>440</v>
      </c>
      <c r="B444" s="61">
        <v>2.7255000000000003</v>
      </c>
    </row>
    <row r="445" spans="1:2" ht="12.75">
      <c r="A445">
        <v>441</v>
      </c>
      <c r="B445" s="61">
        <v>2.7316850000000006</v>
      </c>
    </row>
    <row r="446" spans="1:2" ht="12.75">
      <c r="A446">
        <v>442</v>
      </c>
      <c r="B446" s="61">
        <v>2.7378700000000005</v>
      </c>
    </row>
    <row r="447" spans="1:2" ht="12.75">
      <c r="A447">
        <v>443</v>
      </c>
      <c r="B447" s="61">
        <v>2.7440550000000004</v>
      </c>
    </row>
    <row r="448" spans="1:2" ht="12.75">
      <c r="A448">
        <v>444</v>
      </c>
      <c r="B448" s="61">
        <v>2.7502400000000002</v>
      </c>
    </row>
    <row r="449" spans="1:2" ht="12.75">
      <c r="A449">
        <v>445</v>
      </c>
      <c r="B449" s="61">
        <v>2.756425</v>
      </c>
    </row>
    <row r="450" spans="1:2" ht="12.75">
      <c r="A450">
        <v>446</v>
      </c>
      <c r="B450" s="61">
        <v>2.7626100000000005</v>
      </c>
    </row>
    <row r="451" spans="1:2" ht="12.75">
      <c r="A451">
        <v>447</v>
      </c>
      <c r="B451" s="61">
        <v>2.7687950000000003</v>
      </c>
    </row>
    <row r="452" spans="1:2" ht="12.75">
      <c r="A452">
        <v>448</v>
      </c>
      <c r="B452" s="61">
        <v>2.7749800000000002</v>
      </c>
    </row>
    <row r="453" spans="1:2" ht="12.75">
      <c r="A453">
        <v>449</v>
      </c>
      <c r="B453" s="61">
        <v>2.781165</v>
      </c>
    </row>
    <row r="454" spans="1:2" ht="12.75">
      <c r="A454">
        <v>450</v>
      </c>
      <c r="B454" s="61">
        <v>2.78735</v>
      </c>
    </row>
    <row r="455" spans="1:2" ht="12.75">
      <c r="A455">
        <v>451</v>
      </c>
      <c r="B455" s="61">
        <v>2.7935350000000003</v>
      </c>
    </row>
    <row r="456" spans="1:2" ht="12.75">
      <c r="A456">
        <v>452</v>
      </c>
      <c r="B456" s="61">
        <v>2.7997200000000007</v>
      </c>
    </row>
    <row r="457" spans="1:2" ht="12.75">
      <c r="A457">
        <v>453</v>
      </c>
      <c r="B457" s="61">
        <v>2.8059050000000005</v>
      </c>
    </row>
    <row r="458" spans="1:2" ht="12.75">
      <c r="A458">
        <v>454</v>
      </c>
      <c r="B458" s="61">
        <v>2.8120900000000004</v>
      </c>
    </row>
    <row r="459" spans="1:2" ht="12.75">
      <c r="A459">
        <v>455</v>
      </c>
      <c r="B459" s="61">
        <v>2.8182750000000003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7">
      <selection activeCell="G4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61" customWidth="1"/>
  </cols>
  <sheetData>
    <row r="1" spans="1:7" ht="12.75">
      <c r="A1" t="s">
        <v>36</v>
      </c>
      <c r="B1" t="s">
        <v>12</v>
      </c>
      <c r="C1" t="s">
        <v>37</v>
      </c>
      <c r="D1" t="s">
        <v>14</v>
      </c>
      <c r="E1" t="s">
        <v>15</v>
      </c>
      <c r="F1" t="s">
        <v>16</v>
      </c>
      <c r="G1" s="61" t="s">
        <v>305</v>
      </c>
    </row>
    <row r="2" spans="1:7" ht="12.7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61">
        <v>300.5</v>
      </c>
    </row>
    <row r="3" spans="1:7" ht="12.7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43</v>
      </c>
      <c r="G3" s="61">
        <v>334</v>
      </c>
    </row>
    <row r="4" spans="1:7" ht="12.75">
      <c r="A4" t="s">
        <v>49</v>
      </c>
      <c r="B4" t="s">
        <v>50</v>
      </c>
      <c r="C4" t="s">
        <v>51</v>
      </c>
      <c r="D4" t="s">
        <v>52</v>
      </c>
      <c r="E4" t="s">
        <v>42</v>
      </c>
      <c r="F4" t="s">
        <v>53</v>
      </c>
      <c r="G4" s="61">
        <v>288.5</v>
      </c>
    </row>
    <row r="5" spans="1:7" ht="12.7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43</v>
      </c>
      <c r="G5" s="61">
        <v>261.863</v>
      </c>
    </row>
    <row r="6" spans="1:7" ht="12.75">
      <c r="A6" t="s">
        <v>59</v>
      </c>
      <c r="B6" t="s">
        <v>39</v>
      </c>
      <c r="C6" t="s">
        <v>60</v>
      </c>
      <c r="D6" t="s">
        <v>61</v>
      </c>
      <c r="E6" t="s">
        <v>61</v>
      </c>
      <c r="F6" t="s">
        <v>43</v>
      </c>
      <c r="G6" s="61">
        <v>379.9</v>
      </c>
    </row>
    <row r="7" spans="1:7" ht="12.75">
      <c r="A7" t="s">
        <v>62</v>
      </c>
      <c r="B7" t="s">
        <v>63</v>
      </c>
      <c r="C7" t="s">
        <v>64</v>
      </c>
      <c r="D7" t="s">
        <v>65</v>
      </c>
      <c r="E7" t="s">
        <v>66</v>
      </c>
      <c r="F7" t="s">
        <v>43</v>
      </c>
      <c r="G7" s="61">
        <v>319.7</v>
      </c>
    </row>
    <row r="8" spans="1:7" ht="12.75">
      <c r="A8" t="s">
        <v>67</v>
      </c>
      <c r="B8" t="s">
        <v>68</v>
      </c>
      <c r="C8" t="s">
        <v>69</v>
      </c>
      <c r="D8" t="s">
        <v>70</v>
      </c>
      <c r="E8" t="s">
        <v>58</v>
      </c>
      <c r="F8" t="s">
        <v>43</v>
      </c>
      <c r="G8" s="61">
        <v>275</v>
      </c>
    </row>
    <row r="9" spans="1:7" ht="12.75">
      <c r="A9" t="s">
        <v>71</v>
      </c>
      <c r="B9" t="s">
        <v>72</v>
      </c>
      <c r="C9" t="s">
        <v>73</v>
      </c>
      <c r="D9" t="s">
        <v>74</v>
      </c>
      <c r="E9" t="s">
        <v>75</v>
      </c>
      <c r="F9" t="s">
        <v>43</v>
      </c>
      <c r="G9" s="61">
        <v>408.3</v>
      </c>
    </row>
    <row r="10" spans="1:7" ht="12.75">
      <c r="A10" t="s">
        <v>76</v>
      </c>
      <c r="B10" t="s">
        <v>39</v>
      </c>
      <c r="C10" t="s">
        <v>77</v>
      </c>
      <c r="D10" t="s">
        <v>78</v>
      </c>
      <c r="E10" t="s">
        <v>79</v>
      </c>
      <c r="F10" t="s">
        <v>43</v>
      </c>
      <c r="G10" s="61">
        <v>315.926</v>
      </c>
    </row>
    <row r="11" spans="1:7" ht="12.75">
      <c r="A11" t="s">
        <v>80</v>
      </c>
      <c r="B11" t="s">
        <v>81</v>
      </c>
      <c r="C11" t="s">
        <v>82</v>
      </c>
      <c r="D11" t="s">
        <v>82</v>
      </c>
      <c r="E11" t="s">
        <v>83</v>
      </c>
      <c r="F11" t="s">
        <v>43</v>
      </c>
      <c r="G11" s="61">
        <v>283.285</v>
      </c>
    </row>
    <row r="12" spans="1:7" ht="12.75">
      <c r="A12" t="s">
        <v>84</v>
      </c>
      <c r="B12" t="s">
        <v>39</v>
      </c>
      <c r="C12" t="s">
        <v>85</v>
      </c>
      <c r="D12" t="s">
        <v>86</v>
      </c>
      <c r="E12" t="s">
        <v>58</v>
      </c>
      <c r="F12" t="s">
        <v>43</v>
      </c>
      <c r="G12" s="61">
        <v>261.75</v>
      </c>
    </row>
    <row r="13" spans="1:7" ht="12.75">
      <c r="A13" t="s">
        <v>87</v>
      </c>
      <c r="B13" t="s">
        <v>39</v>
      </c>
      <c r="C13" t="s">
        <v>88</v>
      </c>
      <c r="D13" t="s">
        <v>89</v>
      </c>
      <c r="E13" t="s">
        <v>48</v>
      </c>
      <c r="F13" t="s">
        <v>43</v>
      </c>
      <c r="G13" s="61">
        <v>337.6</v>
      </c>
    </row>
    <row r="14" spans="1:7" ht="12.75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F14" t="s">
        <v>53</v>
      </c>
      <c r="G14" s="61">
        <v>363.617</v>
      </c>
    </row>
    <row r="15" spans="1:7" ht="12.75">
      <c r="A15" t="s">
        <v>95</v>
      </c>
      <c r="B15" t="s">
        <v>96</v>
      </c>
      <c r="C15" t="s">
        <v>97</v>
      </c>
      <c r="D15" t="s">
        <v>98</v>
      </c>
      <c r="E15" t="s">
        <v>99</v>
      </c>
      <c r="F15" t="s">
        <v>53</v>
      </c>
      <c r="G15" s="61">
        <v>364.378</v>
      </c>
    </row>
    <row r="16" spans="1:7" ht="12.75">
      <c r="A16" t="s">
        <v>100</v>
      </c>
      <c r="B16" t="s">
        <v>50</v>
      </c>
      <c r="C16" t="s">
        <v>101</v>
      </c>
      <c r="D16" t="s">
        <v>102</v>
      </c>
      <c r="E16" t="s">
        <v>103</v>
      </c>
      <c r="F16" t="s">
        <v>43</v>
      </c>
      <c r="G16" s="61">
        <v>442.3</v>
      </c>
    </row>
    <row r="17" spans="1:7" ht="12.75">
      <c r="A17" t="s">
        <v>104</v>
      </c>
      <c r="B17" t="s">
        <v>105</v>
      </c>
      <c r="C17" t="s">
        <v>106</v>
      </c>
      <c r="D17" t="s">
        <v>102</v>
      </c>
      <c r="E17" t="s">
        <v>103</v>
      </c>
      <c r="F17" t="s">
        <v>43</v>
      </c>
      <c r="G17" s="61">
        <v>455.096</v>
      </c>
    </row>
    <row r="18" spans="1:7" ht="12.75">
      <c r="A18" t="s">
        <v>107</v>
      </c>
      <c r="B18" t="s">
        <v>50</v>
      </c>
      <c r="C18" t="s">
        <v>108</v>
      </c>
      <c r="D18" t="s">
        <v>109</v>
      </c>
      <c r="E18" t="s">
        <v>110</v>
      </c>
      <c r="F18" t="s">
        <v>43</v>
      </c>
      <c r="G18" s="61">
        <v>289.919</v>
      </c>
    </row>
    <row r="19" spans="1:7" ht="12.75">
      <c r="A19" t="s">
        <v>111</v>
      </c>
      <c r="B19" t="s">
        <v>112</v>
      </c>
      <c r="C19" t="s">
        <v>113</v>
      </c>
      <c r="D19" t="s">
        <v>114</v>
      </c>
      <c r="E19" t="s">
        <v>115</v>
      </c>
      <c r="F19" t="s">
        <v>43</v>
      </c>
      <c r="G19" s="61">
        <v>400.196</v>
      </c>
    </row>
    <row r="20" spans="1:7" ht="12.75">
      <c r="A20" t="s">
        <v>116</v>
      </c>
      <c r="B20" t="s">
        <v>112</v>
      </c>
      <c r="C20" t="s">
        <v>117</v>
      </c>
      <c r="D20" t="s">
        <v>118</v>
      </c>
      <c r="E20" t="s">
        <v>115</v>
      </c>
      <c r="F20" t="s">
        <v>43</v>
      </c>
      <c r="G20" s="61">
        <v>303.244</v>
      </c>
    </row>
    <row r="21" spans="1:7" ht="12.75">
      <c r="A21" t="s">
        <v>119</v>
      </c>
      <c r="B21" t="s">
        <v>91</v>
      </c>
      <c r="C21" t="s">
        <v>120</v>
      </c>
      <c r="D21" t="s">
        <v>121</v>
      </c>
      <c r="E21" t="s">
        <v>122</v>
      </c>
      <c r="F21" t="s">
        <v>53</v>
      </c>
      <c r="G21" s="61">
        <v>290.368</v>
      </c>
    </row>
    <row r="22" spans="1:7" ht="12.75">
      <c r="A22" t="s">
        <v>123</v>
      </c>
      <c r="B22" t="s">
        <v>124</v>
      </c>
      <c r="C22" t="s">
        <v>125</v>
      </c>
      <c r="D22" t="s">
        <v>126</v>
      </c>
      <c r="E22" t="s">
        <v>110</v>
      </c>
      <c r="F22" t="s">
        <v>43</v>
      </c>
      <c r="G22" s="61">
        <v>341.205</v>
      </c>
    </row>
    <row r="23" spans="1:7" ht="12.75">
      <c r="A23" t="s">
        <v>127</v>
      </c>
      <c r="B23" t="s">
        <v>96</v>
      </c>
      <c r="C23" t="s">
        <v>128</v>
      </c>
      <c r="D23" t="s">
        <v>129</v>
      </c>
      <c r="E23" t="s">
        <v>129</v>
      </c>
      <c r="F23" t="s">
        <v>53</v>
      </c>
      <c r="G23" s="61">
        <v>288.954</v>
      </c>
    </row>
    <row r="24" spans="1:7" ht="12.75">
      <c r="A24" t="s">
        <v>130</v>
      </c>
      <c r="B24" t="s">
        <v>39</v>
      </c>
      <c r="C24" t="s">
        <v>131</v>
      </c>
      <c r="D24" t="s">
        <v>132</v>
      </c>
      <c r="E24" t="s">
        <v>48</v>
      </c>
      <c r="F24" t="s">
        <v>43</v>
      </c>
      <c r="G24" s="61">
        <v>343.338</v>
      </c>
    </row>
    <row r="25" spans="1:7" ht="12.75">
      <c r="A25" t="s">
        <v>133</v>
      </c>
      <c r="B25" t="s">
        <v>134</v>
      </c>
      <c r="C25" t="s">
        <v>135</v>
      </c>
      <c r="D25" t="s">
        <v>136</v>
      </c>
      <c r="E25" t="s">
        <v>75</v>
      </c>
      <c r="F25" t="s">
        <v>43</v>
      </c>
      <c r="G25" s="61">
        <v>413.1</v>
      </c>
    </row>
    <row r="26" spans="1:7" ht="12.75">
      <c r="A26" t="s">
        <v>137</v>
      </c>
      <c r="B26" t="s">
        <v>45</v>
      </c>
      <c r="C26" t="s">
        <v>138</v>
      </c>
      <c r="D26" t="s">
        <v>139</v>
      </c>
      <c r="E26" t="s">
        <v>48</v>
      </c>
      <c r="F26" t="s">
        <v>43</v>
      </c>
      <c r="G26" s="61">
        <v>440.645</v>
      </c>
    </row>
    <row r="27" spans="1:7" ht="12.75">
      <c r="A27" t="s">
        <v>140</v>
      </c>
      <c r="B27" t="s">
        <v>63</v>
      </c>
      <c r="C27" t="s">
        <v>141</v>
      </c>
      <c r="D27" t="s">
        <v>142</v>
      </c>
      <c r="E27" t="s">
        <v>66</v>
      </c>
      <c r="F27" t="s">
        <v>43</v>
      </c>
      <c r="G27" s="61">
        <v>340.588</v>
      </c>
    </row>
    <row r="28" spans="1:7" ht="12.75">
      <c r="A28" t="s">
        <v>143</v>
      </c>
      <c r="B28" t="s">
        <v>144</v>
      </c>
      <c r="C28" t="s">
        <v>145</v>
      </c>
      <c r="D28" t="s">
        <v>146</v>
      </c>
      <c r="E28" t="s">
        <v>42</v>
      </c>
      <c r="F28" t="s">
        <v>147</v>
      </c>
      <c r="G28" s="61">
        <v>229.3</v>
      </c>
    </row>
    <row r="29" spans="1:7" ht="12.75">
      <c r="A29" t="s">
        <v>148</v>
      </c>
      <c r="B29" t="s">
        <v>144</v>
      </c>
      <c r="C29" t="s">
        <v>149</v>
      </c>
      <c r="D29" t="s">
        <v>150</v>
      </c>
      <c r="E29" t="s">
        <v>151</v>
      </c>
      <c r="F29" t="s">
        <v>147</v>
      </c>
      <c r="G29" s="61">
        <v>161</v>
      </c>
    </row>
    <row r="30" spans="1:7" ht="12.75">
      <c r="A30" t="s">
        <v>152</v>
      </c>
      <c r="B30" t="s">
        <v>144</v>
      </c>
      <c r="C30" t="s">
        <v>153</v>
      </c>
      <c r="D30" t="s">
        <v>154</v>
      </c>
      <c r="E30" t="s">
        <v>155</v>
      </c>
      <c r="F30" t="s">
        <v>147</v>
      </c>
      <c r="G30" s="61">
        <v>216.86</v>
      </c>
    </row>
    <row r="31" spans="1:7" ht="12.75">
      <c r="A31" t="s">
        <v>156</v>
      </c>
      <c r="B31" t="s">
        <v>144</v>
      </c>
      <c r="C31" t="s">
        <v>157</v>
      </c>
      <c r="D31" t="s">
        <v>158</v>
      </c>
      <c r="E31" t="s">
        <v>158</v>
      </c>
      <c r="F31" t="s">
        <v>147</v>
      </c>
      <c r="G31" s="61">
        <v>184.05</v>
      </c>
    </row>
    <row r="32" spans="1:7" ht="12.75">
      <c r="A32" t="s">
        <v>159</v>
      </c>
      <c r="B32" t="s">
        <v>144</v>
      </c>
      <c r="C32" t="s">
        <v>160</v>
      </c>
      <c r="D32" t="s">
        <v>161</v>
      </c>
      <c r="E32" t="s">
        <v>42</v>
      </c>
      <c r="F32" t="s">
        <v>147</v>
      </c>
      <c r="G32" s="61">
        <v>259</v>
      </c>
    </row>
    <row r="33" spans="1:7" ht="12.75">
      <c r="A33" t="s">
        <v>162</v>
      </c>
      <c r="B33" t="s">
        <v>144</v>
      </c>
      <c r="C33" t="s">
        <v>163</v>
      </c>
      <c r="D33" t="s">
        <v>164</v>
      </c>
      <c r="E33" t="s">
        <v>165</v>
      </c>
      <c r="F33" t="s">
        <v>147</v>
      </c>
      <c r="G33" s="61">
        <v>304</v>
      </c>
    </row>
    <row r="34" spans="1:7" ht="12.75">
      <c r="A34" t="s">
        <v>166</v>
      </c>
      <c r="B34" t="s">
        <v>167</v>
      </c>
      <c r="C34" t="s">
        <v>168</v>
      </c>
      <c r="D34" t="s">
        <v>165</v>
      </c>
      <c r="E34" t="s">
        <v>165</v>
      </c>
      <c r="F34" t="s">
        <v>147</v>
      </c>
      <c r="G34" s="61">
        <v>292</v>
      </c>
    </row>
    <row r="35" spans="1:7" ht="12.75">
      <c r="A35" t="s">
        <v>169</v>
      </c>
      <c r="B35" t="s">
        <v>167</v>
      </c>
      <c r="C35" t="s">
        <v>170</v>
      </c>
      <c r="D35" t="s">
        <v>165</v>
      </c>
      <c r="E35" t="s">
        <v>165</v>
      </c>
      <c r="F35" t="s">
        <v>147</v>
      </c>
      <c r="G35" s="61">
        <v>295.66</v>
      </c>
    </row>
    <row r="36" spans="1:7" ht="12.75">
      <c r="A36" t="s">
        <v>171</v>
      </c>
      <c r="B36" t="s">
        <v>172</v>
      </c>
      <c r="C36" t="s">
        <v>173</v>
      </c>
      <c r="D36" t="s">
        <v>155</v>
      </c>
      <c r="E36" t="s">
        <v>155</v>
      </c>
      <c r="F36" t="s">
        <v>147</v>
      </c>
      <c r="G36" s="61">
        <v>204.92</v>
      </c>
    </row>
    <row r="37" spans="1:7" ht="12.75">
      <c r="A37" t="s">
        <v>174</v>
      </c>
      <c r="B37" t="s">
        <v>175</v>
      </c>
      <c r="C37" t="s">
        <v>176</v>
      </c>
      <c r="D37" t="s">
        <v>177</v>
      </c>
      <c r="E37" t="s">
        <v>42</v>
      </c>
      <c r="F37" t="s">
        <v>147</v>
      </c>
      <c r="G37" s="61">
        <v>230.42</v>
      </c>
    </row>
    <row r="38" spans="1:7" ht="12.75">
      <c r="A38" t="s">
        <v>178</v>
      </c>
      <c r="B38" t="s">
        <v>144</v>
      </c>
      <c r="C38" t="s">
        <v>179</v>
      </c>
      <c r="D38" t="s">
        <v>180</v>
      </c>
      <c r="E38" t="s">
        <v>42</v>
      </c>
      <c r="F38" t="s">
        <v>147</v>
      </c>
      <c r="G38" s="61">
        <v>232</v>
      </c>
    </row>
    <row r="39" spans="1:7" ht="12.75">
      <c r="A39" t="s">
        <v>181</v>
      </c>
      <c r="B39" t="s">
        <v>182</v>
      </c>
      <c r="C39" t="s">
        <v>183</v>
      </c>
      <c r="D39" t="s">
        <v>184</v>
      </c>
      <c r="E39" t="s">
        <v>155</v>
      </c>
      <c r="F39" t="s">
        <v>147</v>
      </c>
      <c r="G39" s="61">
        <v>215.161</v>
      </c>
    </row>
    <row r="40" spans="1:7" ht="12.75">
      <c r="A40" t="s">
        <v>185</v>
      </c>
      <c r="B40" t="s">
        <v>144</v>
      </c>
      <c r="C40" t="s">
        <v>186</v>
      </c>
      <c r="D40" t="s">
        <v>187</v>
      </c>
      <c r="E40" t="s">
        <v>188</v>
      </c>
      <c r="F40" t="s">
        <v>147</v>
      </c>
      <c r="G40" s="61">
        <v>381.903</v>
      </c>
    </row>
    <row r="41" spans="1:7" ht="12.75">
      <c r="A41" t="s">
        <v>189</v>
      </c>
      <c r="B41" t="s">
        <v>190</v>
      </c>
      <c r="C41" t="s">
        <v>191</v>
      </c>
      <c r="D41" t="s">
        <v>192</v>
      </c>
      <c r="E41" t="s">
        <v>165</v>
      </c>
      <c r="F41" t="s">
        <v>147</v>
      </c>
      <c r="G41" s="61">
        <v>286.47</v>
      </c>
    </row>
    <row r="42" spans="1:7" ht="12.75">
      <c r="A42" t="s">
        <v>193</v>
      </c>
      <c r="B42" t="s">
        <v>194</v>
      </c>
      <c r="C42" t="s">
        <v>195</v>
      </c>
      <c r="D42" t="s">
        <v>196</v>
      </c>
      <c r="E42" t="s">
        <v>42</v>
      </c>
      <c r="F42" t="s">
        <v>197</v>
      </c>
      <c r="G42" s="61">
        <v>143.5</v>
      </c>
    </row>
    <row r="43" spans="1:7" ht="12.75">
      <c r="A43" t="s">
        <v>198</v>
      </c>
      <c r="B43" t="s">
        <v>199</v>
      </c>
      <c r="C43" t="s">
        <v>200</v>
      </c>
      <c r="D43" t="s">
        <v>201</v>
      </c>
      <c r="E43" t="s">
        <v>202</v>
      </c>
      <c r="F43" t="s">
        <v>147</v>
      </c>
      <c r="G43" s="61">
        <v>268.3</v>
      </c>
    </row>
    <row r="44" spans="1:7" ht="12.75">
      <c r="A44" t="s">
        <v>203</v>
      </c>
      <c r="B44" t="s">
        <v>194</v>
      </c>
      <c r="C44" t="s">
        <v>204</v>
      </c>
      <c r="D44" t="s">
        <v>205</v>
      </c>
      <c r="E44" t="s">
        <v>206</v>
      </c>
      <c r="F44" t="s">
        <v>197</v>
      </c>
      <c r="G44" s="61">
        <v>181</v>
      </c>
    </row>
    <row r="45" spans="1:7" ht="12.75">
      <c r="A45" t="s">
        <v>207</v>
      </c>
      <c r="B45" t="s">
        <v>208</v>
      </c>
      <c r="C45" t="s">
        <v>209</v>
      </c>
      <c r="D45" t="s">
        <v>210</v>
      </c>
      <c r="E45" t="s">
        <v>211</v>
      </c>
      <c r="F45" t="s">
        <v>212</v>
      </c>
      <c r="G45" s="61">
        <v>257.765</v>
      </c>
    </row>
    <row r="46" spans="1:7" ht="12.75">
      <c r="A46" t="s">
        <v>213</v>
      </c>
      <c r="B46" t="s">
        <v>214</v>
      </c>
      <c r="C46" t="s">
        <v>108</v>
      </c>
      <c r="D46" t="s">
        <v>108</v>
      </c>
      <c r="E46" t="s">
        <v>202</v>
      </c>
      <c r="F46" t="s">
        <v>147</v>
      </c>
      <c r="G46" s="61">
        <v>265.63</v>
      </c>
    </row>
    <row r="47" spans="1:7" ht="12.75">
      <c r="A47" t="s">
        <v>215</v>
      </c>
      <c r="B47" t="s">
        <v>194</v>
      </c>
      <c r="C47" t="s">
        <v>216</v>
      </c>
      <c r="D47" t="s">
        <v>217</v>
      </c>
      <c r="E47" t="s">
        <v>211</v>
      </c>
      <c r="F47" t="s">
        <v>212</v>
      </c>
      <c r="G47" s="61">
        <v>257</v>
      </c>
    </row>
    <row r="48" spans="1:7" ht="12.75">
      <c r="A48" t="s">
        <v>218</v>
      </c>
      <c r="B48" t="s">
        <v>219</v>
      </c>
      <c r="C48" t="s">
        <v>220</v>
      </c>
      <c r="D48" t="s">
        <v>221</v>
      </c>
      <c r="E48" t="s">
        <v>42</v>
      </c>
      <c r="F48" t="s">
        <v>197</v>
      </c>
      <c r="G48" s="61">
        <v>157.27</v>
      </c>
    </row>
    <row r="49" spans="1:7" ht="12.75">
      <c r="A49" t="s">
        <v>222</v>
      </c>
      <c r="B49" t="s">
        <v>223</v>
      </c>
      <c r="C49" t="s">
        <v>224</v>
      </c>
      <c r="D49" t="s">
        <v>225</v>
      </c>
      <c r="E49" t="s">
        <v>226</v>
      </c>
      <c r="F49" t="s">
        <v>212</v>
      </c>
      <c r="G49" s="61">
        <v>298.586</v>
      </c>
    </row>
    <row r="50" spans="1:7" ht="12.75">
      <c r="A50" t="s">
        <v>227</v>
      </c>
      <c r="B50" t="s">
        <v>194</v>
      </c>
      <c r="C50" t="s">
        <v>228</v>
      </c>
      <c r="D50" t="s">
        <v>229</v>
      </c>
      <c r="E50" t="s">
        <v>229</v>
      </c>
      <c r="F50" t="s">
        <v>197</v>
      </c>
      <c r="G50" s="61">
        <v>92.28</v>
      </c>
    </row>
    <row r="51" spans="1:7" ht="12.75">
      <c r="A51" t="s">
        <v>230</v>
      </c>
      <c r="B51" t="s">
        <v>231</v>
      </c>
      <c r="C51" t="s">
        <v>232</v>
      </c>
      <c r="D51" t="s">
        <v>233</v>
      </c>
      <c r="E51" t="s">
        <v>234</v>
      </c>
      <c r="F51" t="s">
        <v>197</v>
      </c>
      <c r="G51" s="61">
        <v>170.1</v>
      </c>
    </row>
    <row r="52" spans="1:7" ht="12.75">
      <c r="A52" t="s">
        <v>235</v>
      </c>
      <c r="B52" t="s">
        <v>236</v>
      </c>
      <c r="C52" t="s">
        <v>237</v>
      </c>
      <c r="D52" t="s">
        <v>52</v>
      </c>
      <c r="E52" t="s">
        <v>42</v>
      </c>
      <c r="F52" t="s">
        <v>238</v>
      </c>
      <c r="G52" s="61">
        <v>192.2</v>
      </c>
    </row>
    <row r="53" spans="1:7" ht="12.75">
      <c r="A53" t="s">
        <v>239</v>
      </c>
      <c r="B53" t="s">
        <v>236</v>
      </c>
      <c r="C53" t="s">
        <v>240</v>
      </c>
      <c r="D53" t="s">
        <v>241</v>
      </c>
      <c r="E53" t="s">
        <v>242</v>
      </c>
      <c r="F53" t="s">
        <v>238</v>
      </c>
      <c r="G53" s="61">
        <v>177.4</v>
      </c>
    </row>
    <row r="54" spans="1:7" ht="12.75">
      <c r="A54" t="s">
        <v>243</v>
      </c>
      <c r="B54" t="s">
        <v>244</v>
      </c>
      <c r="C54" t="s">
        <v>245</v>
      </c>
      <c r="D54" t="s">
        <v>246</v>
      </c>
      <c r="E54" t="s">
        <v>247</v>
      </c>
      <c r="F54" t="s">
        <v>238</v>
      </c>
      <c r="G54" s="61">
        <v>263.983</v>
      </c>
    </row>
    <row r="55" spans="1:7" ht="12.75">
      <c r="A55" t="s">
        <v>248</v>
      </c>
      <c r="B55" t="s">
        <v>236</v>
      </c>
      <c r="C55" t="s">
        <v>249</v>
      </c>
      <c r="D55" t="s">
        <v>250</v>
      </c>
      <c r="E55" t="s">
        <v>42</v>
      </c>
      <c r="F55" t="s">
        <v>238</v>
      </c>
      <c r="G55" s="61">
        <v>210.9</v>
      </c>
    </row>
    <row r="56" spans="1:7" ht="12.75">
      <c r="A56" t="s">
        <v>251</v>
      </c>
      <c r="B56" t="s">
        <v>252</v>
      </c>
      <c r="C56" t="s">
        <v>253</v>
      </c>
      <c r="D56" t="s">
        <v>254</v>
      </c>
      <c r="E56" t="s">
        <v>255</v>
      </c>
      <c r="F56" t="s">
        <v>238</v>
      </c>
      <c r="G56" s="61">
        <v>248.891</v>
      </c>
    </row>
    <row r="57" spans="1:7" ht="12.75">
      <c r="A57" t="s">
        <v>256</v>
      </c>
      <c r="B57" t="s">
        <v>257</v>
      </c>
      <c r="C57" t="s">
        <v>258</v>
      </c>
      <c r="D57" t="s">
        <v>241</v>
      </c>
      <c r="E57" t="s">
        <v>242</v>
      </c>
      <c r="F57" t="s">
        <v>238</v>
      </c>
      <c r="G57" s="61">
        <v>182.805</v>
      </c>
    </row>
    <row r="58" spans="1:7" ht="12.75">
      <c r="A58" t="s">
        <v>259</v>
      </c>
      <c r="B58" t="s">
        <v>260</v>
      </c>
      <c r="C58" t="s">
        <v>261</v>
      </c>
      <c r="D58" t="s">
        <v>262</v>
      </c>
      <c r="E58" t="s">
        <v>42</v>
      </c>
      <c r="F58" t="s">
        <v>263</v>
      </c>
      <c r="G58" s="61">
        <v>461.7</v>
      </c>
    </row>
    <row r="59" spans="1:7" ht="12.75">
      <c r="A59" t="s">
        <v>264</v>
      </c>
      <c r="B59" t="s">
        <v>265</v>
      </c>
      <c r="C59" t="s">
        <v>266</v>
      </c>
      <c r="D59" t="s">
        <v>267</v>
      </c>
      <c r="E59" t="s">
        <v>268</v>
      </c>
      <c r="F59" t="s">
        <v>263</v>
      </c>
      <c r="G59" s="61">
        <v>405.1</v>
      </c>
    </row>
    <row r="60" spans="1:7" ht="12.75">
      <c r="A60" t="s">
        <v>269</v>
      </c>
      <c r="B60" t="s">
        <v>270</v>
      </c>
      <c r="C60" t="s">
        <v>271</v>
      </c>
      <c r="D60" t="s">
        <v>272</v>
      </c>
      <c r="E60" t="s">
        <v>273</v>
      </c>
      <c r="F60" t="s">
        <v>263</v>
      </c>
      <c r="G60" s="61">
        <v>514.656</v>
      </c>
    </row>
    <row r="61" spans="1:7" ht="12.75">
      <c r="A61" t="s">
        <v>274</v>
      </c>
      <c r="B61" t="s">
        <v>265</v>
      </c>
      <c r="C61" t="s">
        <v>275</v>
      </c>
      <c r="D61" t="s">
        <v>273</v>
      </c>
      <c r="E61" t="s">
        <v>273</v>
      </c>
      <c r="F61" t="s">
        <v>263</v>
      </c>
      <c r="G61" s="61">
        <v>433.473</v>
      </c>
    </row>
    <row r="62" spans="1:7" ht="12.75">
      <c r="A62" t="s">
        <v>276</v>
      </c>
      <c r="B62" t="s">
        <v>265</v>
      </c>
      <c r="C62" t="s">
        <v>277</v>
      </c>
      <c r="D62" t="s">
        <v>278</v>
      </c>
      <c r="E62" t="s">
        <v>273</v>
      </c>
      <c r="F62" t="s">
        <v>263</v>
      </c>
      <c r="G62" s="61">
        <v>462.835</v>
      </c>
    </row>
    <row r="63" spans="1:7" ht="12.75">
      <c r="A63" t="s">
        <v>279</v>
      </c>
      <c r="B63" t="s">
        <v>280</v>
      </c>
      <c r="C63" t="s">
        <v>281</v>
      </c>
      <c r="D63" t="s">
        <v>282</v>
      </c>
      <c r="E63" t="s">
        <v>283</v>
      </c>
      <c r="F63" t="s">
        <v>212</v>
      </c>
      <c r="G63" s="61">
        <v>390.745</v>
      </c>
    </row>
    <row r="64" spans="1:7" ht="12.75">
      <c r="A64" t="s">
        <v>284</v>
      </c>
      <c r="B64" t="s">
        <v>285</v>
      </c>
      <c r="C64" t="s">
        <v>286</v>
      </c>
      <c r="D64" t="s">
        <v>287</v>
      </c>
      <c r="E64" t="s">
        <v>288</v>
      </c>
      <c r="F64" t="s">
        <v>263</v>
      </c>
      <c r="G64" s="61">
        <v>351.43</v>
      </c>
    </row>
    <row r="65" spans="1:7" ht="12.75">
      <c r="A65" t="s">
        <v>289</v>
      </c>
      <c r="B65" t="s">
        <v>285</v>
      </c>
      <c r="C65" t="s">
        <v>290</v>
      </c>
      <c r="D65" t="s">
        <v>291</v>
      </c>
      <c r="E65" t="s">
        <v>42</v>
      </c>
      <c r="F65" t="s">
        <v>212</v>
      </c>
      <c r="G65" s="61">
        <v>386.266</v>
      </c>
    </row>
    <row r="66" spans="1:7" ht="12.75">
      <c r="A66" t="s">
        <v>292</v>
      </c>
      <c r="B66" t="s">
        <v>293</v>
      </c>
      <c r="C66" t="s">
        <v>294</v>
      </c>
      <c r="D66" t="s">
        <v>295</v>
      </c>
      <c r="E66" t="s">
        <v>296</v>
      </c>
      <c r="F66" t="s">
        <v>263</v>
      </c>
      <c r="G66" s="61">
        <v>393.4</v>
      </c>
    </row>
    <row r="67" spans="1:7" ht="12.75">
      <c r="A67" t="s">
        <v>297</v>
      </c>
      <c r="B67" t="s">
        <v>298</v>
      </c>
      <c r="C67" t="s">
        <v>299</v>
      </c>
      <c r="D67" t="s">
        <v>129</v>
      </c>
      <c r="E67" t="s">
        <v>296</v>
      </c>
      <c r="F67" t="s">
        <v>263</v>
      </c>
      <c r="G67" s="61">
        <v>406.385</v>
      </c>
    </row>
    <row r="68" spans="1:7" ht="12.75">
      <c r="A68" t="s">
        <v>300</v>
      </c>
      <c r="B68" t="s">
        <v>301</v>
      </c>
      <c r="C68" t="s">
        <v>302</v>
      </c>
      <c r="D68" t="s">
        <v>303</v>
      </c>
      <c r="E68" t="s">
        <v>42</v>
      </c>
      <c r="F68" t="s">
        <v>304</v>
      </c>
      <c r="G68" s="61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DELL</cp:lastModifiedBy>
  <dcterms:created xsi:type="dcterms:W3CDTF">2014-04-28T08:57:45Z</dcterms:created>
  <dcterms:modified xsi:type="dcterms:W3CDTF">2014-06-17T03:26:03Z</dcterms:modified>
  <cp:category/>
  <cp:version/>
  <cp:contentType/>
  <cp:contentStatus/>
</cp:coreProperties>
</file>